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0515" windowHeight="4620"/>
  </bookViews>
  <sheets>
    <sheet name="Einleitung" sheetId="29" r:id="rId1"/>
    <sheet name="Fall" sheetId="19" r:id="rId2"/>
    <sheet name="Sitzung" sheetId="20" r:id="rId3"/>
    <sheet name="ÜberstundenI" sheetId="21" r:id="rId4"/>
    <sheet name="GerüchteI" sheetId="22" r:id="rId5"/>
    <sheet name="GerüchteII" sheetId="23" r:id="rId6"/>
    <sheet name="MitarbeiterfluktuationI" sheetId="24" r:id="rId7"/>
    <sheet name="MitarbeiterfluktuationII" sheetId="25" r:id="rId8"/>
    <sheet name="MitarbeiterfluktuationIII" sheetId="26" r:id="rId9"/>
    <sheet name="Einarbeiten" sheetId="27" r:id="rId10"/>
    <sheet name="KrankenständeII" sheetId="28" r:id="rId11"/>
    <sheet name="Überstunden" sheetId="11" r:id="rId12"/>
    <sheet name="ERGEBNIS" sheetId="30" r:id="rId13"/>
  </sheets>
  <calcPr calcId="145621"/>
</workbook>
</file>

<file path=xl/calcChain.xml><?xml version="1.0" encoding="utf-8"?>
<calcChain xmlns="http://schemas.openxmlformats.org/spreadsheetml/2006/main">
  <c r="F18" i="28" l="1"/>
  <c r="I18" i="28" s="1"/>
  <c r="I15" i="30" s="1"/>
  <c r="I43" i="25" l="1"/>
  <c r="K49" i="25" s="1"/>
  <c r="K31" i="25" l="1"/>
  <c r="F12" i="26" l="1"/>
  <c r="I12" i="30" s="1"/>
  <c r="G37" i="25"/>
  <c r="I49" i="25" s="1"/>
  <c r="G25" i="25"/>
  <c r="F49" i="25" s="1"/>
  <c r="L19" i="25"/>
  <c r="E49" i="25" s="1"/>
  <c r="F17" i="27" l="1"/>
  <c r="I13" i="30" s="1"/>
  <c r="J13" i="25"/>
  <c r="C49" i="25" s="1"/>
  <c r="H17" i="24" l="1"/>
  <c r="I10" i="30" s="1"/>
  <c r="J11" i="23"/>
  <c r="I8" i="30" s="1"/>
  <c r="G11" i="21"/>
  <c r="M11" i="21" s="1"/>
  <c r="I5" i="30" s="1"/>
  <c r="K16" i="20"/>
  <c r="K17" i="20"/>
  <c r="K18" i="20"/>
  <c r="K15" i="20"/>
  <c r="L11" i="22"/>
  <c r="I6" i="30" s="1"/>
  <c r="K19" i="20" l="1"/>
  <c r="I3" i="30" s="1"/>
  <c r="H49" i="25"/>
  <c r="M49" i="25" s="1"/>
  <c r="I11" i="30" s="1"/>
  <c r="I17" i="30" l="1"/>
</calcChain>
</file>

<file path=xl/sharedStrings.xml><?xml version="1.0" encoding="utf-8"?>
<sst xmlns="http://schemas.openxmlformats.org/spreadsheetml/2006/main" count="203" uniqueCount="181">
  <si>
    <t>HR-Manager</t>
  </si>
  <si>
    <t>Betriebsrat</t>
  </si>
  <si>
    <t>Anzahl der Tage</t>
  </si>
  <si>
    <t>Anzahl Mitarbeiter</t>
  </si>
  <si>
    <t>Summe</t>
  </si>
  <si>
    <t>Sitzungszeiten</t>
  </si>
  <si>
    <t>Energiebindung</t>
  </si>
  <si>
    <t>Entscheidungsverzögerung</t>
  </si>
  <si>
    <t>€</t>
  </si>
  <si>
    <t>Fall:</t>
  </si>
  <si>
    <t>Summe (€)</t>
  </si>
  <si>
    <t>Personen</t>
  </si>
  <si>
    <t>erste Runde</t>
  </si>
  <si>
    <t>zweite Runde</t>
  </si>
  <si>
    <t>Nachbereitung</t>
  </si>
  <si>
    <t>SUMME</t>
  </si>
  <si>
    <t>Kosten Zeitungsinserat</t>
  </si>
  <si>
    <t>Anzahl</t>
  </si>
  <si>
    <t>Personalberater in €</t>
  </si>
  <si>
    <t>Person 1</t>
  </si>
  <si>
    <t>Person 2</t>
  </si>
  <si>
    <t>Person 3</t>
  </si>
  <si>
    <t>Person</t>
  </si>
  <si>
    <t>2 Monate</t>
  </si>
  <si>
    <t>Gesamtkosten</t>
  </si>
  <si>
    <t>Absinken der Produktivität</t>
  </si>
  <si>
    <t>Fehlerquoten</t>
  </si>
  <si>
    <t>Nur eine systematische Vorbereitung des Trennungsprozesses lässt Unternehmen die geplanten Einsparungseffekte erreichen.</t>
  </si>
  <si>
    <t>Teilnehmer</t>
  </si>
  <si>
    <t>Stundenlöhne</t>
  </si>
  <si>
    <t>Anzahl Sitzungen</t>
  </si>
  <si>
    <t>Topmanager</t>
  </si>
  <si>
    <t>durchschnittliche Personalkosten / Stunde</t>
  </si>
  <si>
    <t>Kosten / Überstunde</t>
  </si>
  <si>
    <t>Stunden / Tag</t>
  </si>
  <si>
    <t>Gesprächsstunden pro Tag</t>
  </si>
  <si>
    <t>Durchschnittliche Personalkosten</t>
  </si>
  <si>
    <t>Summe in €</t>
  </si>
  <si>
    <t>direkter Vorgesetze</t>
  </si>
  <si>
    <t xml:space="preserve">Montag </t>
  </si>
  <si>
    <t>Montag - Donnerstag</t>
  </si>
  <si>
    <t>Das Top Management ist an den darauffolgenden zwei Tagen damit beschäftigt, Kunden und Lieferanten zu besänftigen.</t>
  </si>
  <si>
    <t>Anzahl Manager</t>
  </si>
  <si>
    <t>Aufwand Schadensbegrenzung in Stunden</t>
  </si>
  <si>
    <t>durchschnittliche Personalkosten</t>
  </si>
  <si>
    <t>Dienstag, Mittwoch</t>
  </si>
  <si>
    <t>Stunden pro Sitzung</t>
  </si>
  <si>
    <t>Im Laufe der nächsten Monate entschließen sich fünf Leistungsträger den Betrieb zu verlassen.</t>
  </si>
  <si>
    <t>Durchschnittliche Personalkosten Recruiter / Stunde</t>
  </si>
  <si>
    <t>Sichtung der Bewerbungen</t>
  </si>
  <si>
    <t>Anzahl Gespräche</t>
  </si>
  <si>
    <t>durchschnitt. Gesprächsdauer</t>
  </si>
  <si>
    <t>Durchschnittl. Personalkosten Recruiter</t>
  </si>
  <si>
    <t>Reisekosten</t>
  </si>
  <si>
    <t>durchschnittl. Kosten pro Person</t>
  </si>
  <si>
    <t>Dauer pro Gespräch Stunden</t>
  </si>
  <si>
    <t>Durchschnittliche Personalkosten Recruiter</t>
  </si>
  <si>
    <t>Reisenkosten</t>
  </si>
  <si>
    <t>Sichtung Bewerbungen</t>
  </si>
  <si>
    <t>Kostenübersicht</t>
  </si>
  <si>
    <t>in den nächsten Monaten...</t>
  </si>
  <si>
    <t>Bis dato kannte das Unternehmen dieses Problem nicht. Das Firmenimage ist angekratzt.</t>
  </si>
  <si>
    <t>Das Honorar des Personalberaters beläuft sich auf 15% des Bruttojahresgehalts des Kandidaten.</t>
  </si>
  <si>
    <t>Bruttojahresgehalt in €</t>
  </si>
  <si>
    <t>Personalkosten</t>
  </si>
  <si>
    <t>Person 4</t>
  </si>
  <si>
    <t>Person 5</t>
  </si>
  <si>
    <t>Bruttomonats-gehalt in €</t>
  </si>
  <si>
    <t>wurde bis dato noch nicht erhoben.</t>
  </si>
  <si>
    <t>Nach einem Jahr sind alle überraschend vakant gewordenen Stellen wieder besetzt und der Betrieb scheint soweit</t>
  </si>
  <si>
    <t>Diese Ausfälle gilt es kompensieren. Das Management entschließt sich jedoch kein weiteres Personal aufzunehmen,</t>
  </si>
  <si>
    <r>
      <t>Nicht alle der hier aufgezählten negativen Effekte eines unprofessionellen Trennungsmanagements können quantifiziert werden</t>
    </r>
    <r>
      <rPr>
        <sz val="14"/>
        <color rgb="FF009900"/>
        <rFont val="Calibri"/>
        <family val="2"/>
        <scheme val="minor"/>
      </rPr>
      <t>.</t>
    </r>
  </si>
  <si>
    <r>
      <t xml:space="preserve">Die Arbeit geht schwer von der Hand. Es fällt schwer sich zu konzentrieren. Dadurch passieren </t>
    </r>
    <r>
      <rPr>
        <b/>
        <sz val="14"/>
        <rFont val="Calibri"/>
        <family val="2"/>
        <scheme val="minor"/>
      </rPr>
      <t>Fehler</t>
    </r>
    <r>
      <rPr>
        <sz val="14"/>
        <rFont val="Calibri"/>
        <family val="2"/>
        <scheme val="minor"/>
      </rPr>
      <t xml:space="preserve"> (bleibt hier unberechnet)</t>
    </r>
    <r>
      <rPr>
        <sz val="14"/>
        <color rgb="FFC00000"/>
        <rFont val="Calibri"/>
        <family val="2"/>
        <scheme val="minor"/>
      </rPr>
      <t>.</t>
    </r>
  </si>
  <si>
    <r>
      <rPr>
        <b/>
        <sz val="14"/>
        <rFont val="Calibri"/>
        <family val="2"/>
        <scheme val="minor"/>
      </rPr>
      <t>Alle anderen Termine</t>
    </r>
    <r>
      <rPr>
        <sz val="14"/>
        <rFont val="Calibri"/>
        <family val="2"/>
        <scheme val="minor"/>
      </rPr>
      <t xml:space="preserve"> müssen verschoben werden - bleibt in unserer Berechnung unberücksichtigt</t>
    </r>
    <r>
      <rPr>
        <sz val="14"/>
        <color rgb="FFC00000"/>
        <rFont val="Calibri"/>
        <family val="2"/>
        <scheme val="minor"/>
      </rPr>
      <t>.</t>
    </r>
  </si>
  <si>
    <t>Anzahl Bewerbungen auf 5 Ausschreibungen</t>
  </si>
  <si>
    <t>Durchschnittliche Personalkosten Teamleiter</t>
  </si>
  <si>
    <t>Anzahl der Gespräche</t>
  </si>
  <si>
    <t>Das mögliche Auswahlverfahren eines kostspieligen Assessmentcenters wird nicht berücksichigt!</t>
  </si>
  <si>
    <t>Im folgenden Beispiel berechnen Sie anhand einfacher Kriterien ungeplante Kosten unprofessionellen Trennungsmanagements.</t>
  </si>
  <si>
    <t>Montag, Dienstag, Mittwoch</t>
  </si>
  <si>
    <t>Berechnen Sie, wie viel die Gespäche darüber, was am Freitag voriger Woche passiert ist, dem Unternehmen kosten.</t>
  </si>
  <si>
    <r>
      <t xml:space="preserve">Tragen Sie in den </t>
    </r>
    <r>
      <rPr>
        <sz val="14"/>
        <color rgb="FF009900"/>
        <rFont val="Calibri"/>
        <family val="2"/>
        <scheme val="minor"/>
      </rPr>
      <t>grünen</t>
    </r>
    <r>
      <rPr>
        <sz val="14"/>
        <color theme="1"/>
        <rFont val="Calibri"/>
        <family val="2"/>
        <scheme val="minor"/>
      </rPr>
      <t xml:space="preserve"> Feldern Ihre Daten ein.</t>
    </r>
  </si>
  <si>
    <r>
      <t xml:space="preserve">Als Folge dieser Abgänge können </t>
    </r>
    <r>
      <rPr>
        <b/>
        <sz val="14"/>
        <rFont val="Calibri"/>
        <family val="2"/>
        <scheme val="minor"/>
      </rPr>
      <t>Projekte nicht zeitgerecht abgeschlossen</t>
    </r>
    <r>
      <rPr>
        <sz val="14"/>
        <color theme="1"/>
        <rFont val="Calibri"/>
        <family val="2"/>
        <scheme val="minor"/>
      </rPr>
      <t xml:space="preserve">, müssen </t>
    </r>
    <r>
      <rPr>
        <b/>
        <sz val="14"/>
        <rFont val="Calibri"/>
        <family val="2"/>
        <scheme val="minor"/>
      </rPr>
      <t>Teams neu formiert</t>
    </r>
    <r>
      <rPr>
        <sz val="14"/>
        <rFont val="Calibri"/>
        <family val="2"/>
        <scheme val="minor"/>
      </rPr>
      <t xml:space="preserve"> werden</t>
    </r>
  </si>
  <si>
    <t xml:space="preserve">Es müssen fünf Zeitungsinserate geschalten werden, denn intern finden sich keine Kandidaten.  </t>
  </si>
  <si>
    <t>Es müssen also fünf Kandidaten mit Potenzial gefunden werden.</t>
  </si>
  <si>
    <t>Aufwand Durchsicht/ Rücksprache/Infos pro Bewerber in Stunden</t>
  </si>
  <si>
    <r>
      <rPr>
        <b/>
        <sz val="14"/>
        <color theme="1"/>
        <rFont val="Calibri"/>
        <family val="2"/>
        <scheme val="minor"/>
      </rPr>
      <t>zweite Runde:</t>
    </r>
    <r>
      <rPr>
        <sz val="14"/>
        <color theme="1"/>
        <rFont val="Calibri"/>
        <family val="2"/>
        <scheme val="minor"/>
      </rPr>
      <t xml:space="preserve"> Recruiter und Teamleiter der jew. Abteilung führen die Gespräche (für eine offene Stelle wurde keine geeigneter Kandidat gefunden. Man beauftragt in der Folge einen Personalberater).</t>
    </r>
  </si>
  <si>
    <t>Zeit für Nachbereitung pro Bewerbung</t>
  </si>
  <si>
    <t>Anzahl nachzubereitender Bewerbungen</t>
  </si>
  <si>
    <t>Statistik: 21% der neu in ein Unternehmen eintretenden Mitarbeiter kündigen innerlich nach 90 Tagen.</t>
  </si>
  <si>
    <t>Um wieviel dieser Prozentsatz höher ist, wenn jemand Zeiten nach einem misslungenen Kündigungsprozess in ein Unternehmen eintritt,</t>
  </si>
  <si>
    <t>Loyalitäts- und Vertrauensverlust</t>
  </si>
  <si>
    <t>Neuerwerb von Know-how</t>
  </si>
  <si>
    <t>Fluktuationskosten</t>
  </si>
  <si>
    <t>Verlust der Attraktivität als Arbeitgeber</t>
  </si>
  <si>
    <t>Gerüchte</t>
  </si>
  <si>
    <t>Verschlechterung des Betriebsklimas</t>
  </si>
  <si>
    <t>Fehlzeiten</t>
  </si>
  <si>
    <t>Vertretungskosten</t>
  </si>
  <si>
    <t>Imageverlust</t>
  </si>
  <si>
    <t>Es geht einzige und allein darum, die finanzielle Dimension missglückten Trennungsmanagements und die Notwendigkeit professionelle,</t>
  </si>
  <si>
    <t xml:space="preserve">     erhebt mit diesem Beispiel keinen Anspruch auf Vollständigkeit. </t>
  </si>
  <si>
    <r>
      <t xml:space="preserve">Ein metallverarbeitendes Unternehmen mit </t>
    </r>
    <r>
      <rPr>
        <b/>
        <sz val="14"/>
        <color theme="1"/>
        <rFont val="Calibri"/>
        <family val="2"/>
        <scheme val="minor"/>
      </rPr>
      <t>600 Mitarbeitern</t>
    </r>
    <r>
      <rPr>
        <sz val="14"/>
        <color theme="1"/>
        <rFont val="Calibri"/>
        <family val="2"/>
        <scheme val="minor"/>
      </rPr>
      <t xml:space="preserve"> sieht den einzigen Weg die mittelfristigen Zielvorgaben zu erreichen </t>
    </r>
  </si>
  <si>
    <r>
      <t xml:space="preserve">im Abbau von </t>
    </r>
    <r>
      <rPr>
        <b/>
        <sz val="14"/>
        <color theme="1"/>
        <rFont val="Calibri"/>
        <family val="2"/>
        <scheme val="minor"/>
      </rPr>
      <t>80 Produktionsarbeitern</t>
    </r>
    <r>
      <rPr>
        <sz val="14"/>
        <color theme="1"/>
        <rFont val="Calibri"/>
        <family val="2"/>
        <scheme val="minor"/>
      </rPr>
      <t>. Ein Teil der Produktion wird automatisiert.</t>
    </r>
  </si>
  <si>
    <t>Am darauffolgenden Montag sollte der endgültig letzte Arbeitstag für die Betroffenen sein.</t>
  </si>
  <si>
    <t>Dies ist der Beginn einer langen Misere mit der niemand gerechnet hat ... .</t>
  </si>
  <si>
    <t>Das Management flüchtet ins Wochenende. Entsetzten, Schock, Paralyse machen sich in der gesamten Belegschaft breit ... .</t>
  </si>
  <si>
    <t>Am Montag herrscht, für das Management überraschend, ein enormer Personalmangel - vor allem in der Produktionsabteilung.</t>
  </si>
  <si>
    <t>mit der Produktion beginnen zu können.</t>
  </si>
  <si>
    <t>Es folgen Sitzungen des Managements bzgl. Produktionsausfall, Vertretungen und etwaiger rechtlicher Schritte.</t>
  </si>
  <si>
    <t xml:space="preserve">Die dafür anfallenden Kosten sind im fünfstelligen Bereich anzusiedeln. </t>
  </si>
  <si>
    <r>
      <t xml:space="preserve">In unserer Berechnung bleiben die </t>
    </r>
    <r>
      <rPr>
        <b/>
        <sz val="14"/>
        <rFont val="Calibri"/>
        <family val="2"/>
        <scheme val="minor"/>
      </rPr>
      <t>Kosten für den verspäteten Produktionsbeginn</t>
    </r>
    <r>
      <rPr>
        <sz val="14"/>
        <color theme="1"/>
        <rFont val="Calibri"/>
        <family val="2"/>
        <scheme val="minor"/>
      </rPr>
      <t xml:space="preserve"> unberücksichtigt. </t>
    </r>
  </si>
  <si>
    <t>in den darauffolgenden Monaten.....</t>
  </si>
  <si>
    <t>In den Evidenzen der Personalabteilung finden sich keine interessanten Initiativbewerbungen mehr.</t>
  </si>
  <si>
    <t>in den nächsten Monaten ...</t>
  </si>
  <si>
    <t>Fallbeschreibung</t>
  </si>
  <si>
    <t>Im Jahr darauf...</t>
  </si>
  <si>
    <t>Niemand ist mehr bereit Verantwortung zu übernehmen.</t>
  </si>
  <si>
    <r>
      <t xml:space="preserve">Dabei bleiben Kosten wie </t>
    </r>
    <r>
      <rPr>
        <b/>
        <sz val="14"/>
        <color theme="1"/>
        <rFont val="Calibri"/>
        <family val="2"/>
        <scheme val="minor"/>
      </rPr>
      <t>externe Schulungen</t>
    </r>
    <r>
      <rPr>
        <sz val="14"/>
        <color theme="1"/>
        <rFont val="Calibri"/>
        <family val="2"/>
        <scheme val="minor"/>
      </rPr>
      <t xml:space="preserve"> samt der dazugehörigen </t>
    </r>
    <r>
      <rPr>
        <b/>
        <sz val="14"/>
        <color theme="1"/>
        <rFont val="Calibri"/>
        <family val="2"/>
        <scheme val="minor"/>
      </rPr>
      <t>Nächtigungen, Reisen</t>
    </r>
  </si>
  <si>
    <r>
      <t xml:space="preserve">und die entsprechenden </t>
    </r>
    <r>
      <rPr>
        <b/>
        <sz val="14"/>
        <color theme="1"/>
        <rFont val="Calibri"/>
        <family val="2"/>
        <scheme val="minor"/>
      </rPr>
      <t>Abwesenheiten</t>
    </r>
    <r>
      <rPr>
        <sz val="14"/>
        <color theme="1"/>
        <rFont val="Calibri"/>
        <family val="2"/>
        <scheme val="minor"/>
      </rPr>
      <t xml:space="preserve"> unberücksichtigt.</t>
    </r>
  </si>
  <si>
    <t>wieder personell gut besetzt zu sein. Doch nun tritt ein weiteres Phänomen ans Tageslicht: Im Folgejahr steigen</t>
  </si>
  <si>
    <t>Krisensitzung</t>
  </si>
  <si>
    <t>verspäteter Produktionsbeginn</t>
  </si>
  <si>
    <t>Überstunden zur Kompensierung der Ausfälle</t>
  </si>
  <si>
    <t>Fehler durch mangelnde Konzentration</t>
  </si>
  <si>
    <t>Kosten wegen Terminverschiebung / Management</t>
  </si>
  <si>
    <t>Zeitungsinserate</t>
  </si>
  <si>
    <t>Mitarbeiterakquise</t>
  </si>
  <si>
    <t>Personalberater</t>
  </si>
  <si>
    <t>Einarbeitung der neuen Mitarbeiter</t>
  </si>
  <si>
    <t>externe Schulungen / Nächtigung und Reisen / Abwesenheiten</t>
  </si>
  <si>
    <t>Krankenstände durch Überlastung</t>
  </si>
  <si>
    <t>Kompensation Krankenstände</t>
  </si>
  <si>
    <t>Für die Einarbeitung der fünf neuen Mitarbeiter in Schlüsselfunktionen muss man 2 Monatsgehälter rechnen.</t>
  </si>
  <si>
    <t>Gerüchte kursieren im Unternehmen. Die Mitarbeiter sprechen während der Arbeitszeit über das Geschehene.</t>
  </si>
  <si>
    <r>
      <rPr>
        <b/>
        <sz val="11"/>
        <rFont val="Calibri"/>
        <family val="2"/>
        <scheme val="minor"/>
      </rPr>
      <t xml:space="preserve">Konsequenz 2: </t>
    </r>
    <r>
      <rPr>
        <sz val="11"/>
        <color rgb="FFC00000"/>
        <rFont val="Calibri"/>
        <family val="2"/>
        <scheme val="minor"/>
      </rPr>
      <t>Einige von denen, die sich ihres Marktwerts bewußt sind, v.a. Leistungsträger, verlassen den Betrieb.</t>
    </r>
  </si>
  <si>
    <t>Spätestens an dieser Stelle wird unsere Berechnung äußerst kompliziert, wenn überhaupt noch durchführbar.</t>
  </si>
  <si>
    <t>Zum einen gibt es keine breitflächige Erhebung darüber, um wieviel Tage die durchschnittliche Krankenstandsdauer nach Personalabbaumaßnahmen</t>
  </si>
  <si>
    <t>der Sozialversicherungsträger mitberücksichtigt werden. Dehalb bleibt unsere Berechung vage, soll jedoch ein Gefühl für die Dimension geben.</t>
  </si>
  <si>
    <t>Durchschnittl. Kosten pro Mitarbeiter pro Stunde</t>
  </si>
  <si>
    <t>Kosten pro Mitarbeiter pro Tag</t>
  </si>
  <si>
    <t>zusätzliche Kranken- standstage</t>
  </si>
  <si>
    <t>Gesamtkosten durch zusätzliche Krankenstandstage</t>
  </si>
  <si>
    <t>Die Folgekosten bleiben unberechnet, die Dimension ist enom!!</t>
  </si>
  <si>
    <t>Es müssen Mitarbeiter aus der zweiten und dritten Schicht organisiert werden um an diesem Montagmorgen, wenn auch verspätet,</t>
  </si>
  <si>
    <r>
      <rPr>
        <b/>
        <sz val="11"/>
        <rFont val="Calibri"/>
        <family val="2"/>
        <scheme val="minor"/>
      </rPr>
      <t>Konsequenz 1:</t>
    </r>
    <r>
      <rPr>
        <sz val="11"/>
        <color rgb="FFC00000"/>
        <rFont val="Calibri"/>
        <family val="2"/>
        <scheme val="minor"/>
      </rPr>
      <t xml:space="preserve"> Nach einem Jahr steigen die Krankenständandstage der Mitarbeiter.</t>
    </r>
  </si>
  <si>
    <t>Nicht nur bei Kunden und Lieferanten macht die Nachricht die Runde, sondern auch die Tageszeitungen berichten.</t>
  </si>
  <si>
    <r>
      <rPr>
        <b/>
        <sz val="11"/>
        <color theme="1"/>
        <rFont val="Calibri"/>
        <family val="2"/>
        <scheme val="minor"/>
      </rPr>
      <t>sicher geglaubte Aufträge</t>
    </r>
    <r>
      <rPr>
        <sz val="11"/>
        <color rgb="FFC00000"/>
        <rFont val="Calibri"/>
        <family val="2"/>
        <scheme val="minor"/>
      </rPr>
      <t xml:space="preserve"> bleiben aus</t>
    </r>
    <r>
      <rPr>
        <sz val="11"/>
        <color theme="1"/>
        <rFont val="Calibri"/>
        <family val="2"/>
        <scheme val="minor"/>
      </rPr>
      <t xml:space="preserve"> und </t>
    </r>
    <r>
      <rPr>
        <sz val="11"/>
        <color rgb="FFC00000"/>
        <rFont val="Calibri"/>
        <family val="2"/>
        <scheme val="minor"/>
      </rPr>
      <t>auf vakante Stellen bewerben sich kaum interessante Kandidaten</t>
    </r>
    <r>
      <rPr>
        <sz val="11"/>
        <color theme="1"/>
        <rFont val="Calibri"/>
        <family val="2"/>
        <scheme val="minor"/>
      </rPr>
      <t>.</t>
    </r>
  </si>
  <si>
    <t xml:space="preserve">Nähere Infos bleiben aus. </t>
  </si>
  <si>
    <t xml:space="preserve">Die freizusetztenden Mitarbeiter wurden an einem freitagnachmittag im Plenum vom Management informiert. </t>
  </si>
  <si>
    <t>In den Gaststätten des Ortes ist diese radikale Vorgehensweise Gesprächthema Nummer eins.</t>
  </si>
  <si>
    <t>Am darauffolgenden Montag bleiben 20 Mitarbeiter der Arbeit fern. Mehr als die Hälfte davon zählt nicht zu den Freigesetzten.</t>
  </si>
  <si>
    <t>Schon bald steigt die Produktivität wieder. Motivatoren sind jedoch nicht mehr das gute Betriebsklima und die Loyalität.</t>
  </si>
  <si>
    <t>Immer wo Ressourcen knapp werden, wächst die Intrige! Sie steht an der Tagesordnung!</t>
  </si>
  <si>
    <r>
      <rPr>
        <b/>
        <sz val="14"/>
        <color theme="1"/>
        <rFont val="Calibri"/>
        <family val="2"/>
        <scheme val="minor"/>
      </rPr>
      <t>können neue Produkte nicht zur geplanten Zeit auf den Markt</t>
    </r>
    <r>
      <rPr>
        <sz val="14"/>
        <color theme="1"/>
        <rFont val="Calibri"/>
        <family val="2"/>
        <scheme val="minor"/>
      </rPr>
      <t xml:space="preserve"> kommen (Kosten bleiben unberechnet).</t>
    </r>
  </si>
  <si>
    <r>
      <t xml:space="preserve">Darüber hinaus reißen die Abgänge eine große </t>
    </r>
    <r>
      <rPr>
        <b/>
        <sz val="14"/>
        <color theme="1"/>
        <rFont val="Calibri"/>
        <family val="2"/>
        <scheme val="minor"/>
      </rPr>
      <t xml:space="preserve">Lücke in das Teamgefüge. </t>
    </r>
  </si>
  <si>
    <t>die Krankenstandstage pro Mitarbeiter von duchschnittlich 10 Tage auf 13 Tage - also um 3 Tage.</t>
  </si>
  <si>
    <t>sondern die Krankenstände durch Überstunden zu kompensieren. Das Personal ist permanent überlastet.</t>
  </si>
  <si>
    <t xml:space="preserve">Der Betrieb scheint sich in einen Teufelskreis zu begeben.... </t>
  </si>
  <si>
    <t>Kosten für den missglückten Trennungsprozess</t>
  </si>
  <si>
    <t>Tragen Sie in den weißen Feldern Daten ein, die Ihres Erachtens realistisch sind!</t>
  </si>
  <si>
    <t>Krisenmanagement - Kundeninfo</t>
  </si>
  <si>
    <t>Die Erhebung der Statisik Austria weist 2012 im produzierenden Bereich durchschnittliche Bruttoarbeitskosten je geleisteter Stunde von € 30,66 aus.</t>
  </si>
  <si>
    <t xml:space="preserve">Vielmehr kursieren die  Angst davor den Job zu verlieren oder auch die Hoffnung auf eine neue Position im Unternehmen. </t>
  </si>
  <si>
    <r>
      <rPr>
        <sz val="11"/>
        <color rgb="FFC00000"/>
        <rFont val="Calibri"/>
        <family val="2"/>
        <scheme val="minor"/>
      </rPr>
      <t>Der Imageschaden ist noch nicht einschätzbar.</t>
    </r>
    <r>
      <rPr>
        <sz val="11"/>
        <color theme="1"/>
        <rFont val="Calibri"/>
        <family val="2"/>
        <scheme val="minor"/>
      </rPr>
      <t xml:space="preserve"> Wie sich Monate später zeigt scheint dieser enorm zu sein, denn</t>
    </r>
  </si>
  <si>
    <t>Fünf Leistungsträger verlassen  im Laufe der nächsten Monate den Betrieb. Die Besten gehen bekanntlich zuerst!</t>
  </si>
  <si>
    <r>
      <t xml:space="preserve">Arbeiten Sie Tabellenblatt für Tabellenblatt durch und geben Sie in den </t>
    </r>
    <r>
      <rPr>
        <b/>
        <sz val="14"/>
        <color rgb="FF009900"/>
        <rFont val="Calibri"/>
        <family val="2"/>
        <scheme val="minor"/>
      </rPr>
      <t>grünen Feldern</t>
    </r>
    <r>
      <rPr>
        <b/>
        <sz val="14"/>
        <color theme="1"/>
        <rFont val="Calibri"/>
        <family val="2"/>
        <scheme val="minor"/>
      </rPr>
      <t xml:space="preserve"> Werte ein, die Sie für realistisch halten.</t>
    </r>
  </si>
  <si>
    <t>faire Maßnahmen für alle Beteiligten anzubieten, aufzuzeigen - im Sinne der Mitarbeiter, im Sinne der Unternehmen.</t>
  </si>
  <si>
    <r>
      <t xml:space="preserve">Berechnen Sie die </t>
    </r>
    <r>
      <rPr>
        <b/>
        <sz val="14"/>
        <color rgb="FF009900"/>
        <rFont val="Calibri"/>
        <family val="2"/>
        <scheme val="minor"/>
      </rPr>
      <t>Personalkosten</t>
    </r>
    <r>
      <rPr>
        <sz val="14"/>
        <color theme="1"/>
        <rFont val="Calibri"/>
        <family val="2"/>
        <scheme val="minor"/>
      </rPr>
      <t xml:space="preserve"> die sich durch den </t>
    </r>
    <r>
      <rPr>
        <b/>
        <sz val="14"/>
        <color rgb="FF009900"/>
        <rFont val="Calibri"/>
        <family val="2"/>
        <scheme val="minor"/>
      </rPr>
      <t>Sitzungsaufwand</t>
    </r>
    <r>
      <rPr>
        <sz val="14"/>
        <color theme="1"/>
        <rFont val="Calibri"/>
        <family val="2"/>
        <scheme val="minor"/>
      </rPr>
      <t xml:space="preserve"> ergeben. Tragen Sie Ihre Werte in die </t>
    </r>
    <r>
      <rPr>
        <sz val="14"/>
        <color rgb="FF009900"/>
        <rFont val="Calibri"/>
        <family val="2"/>
        <scheme val="minor"/>
      </rPr>
      <t>grünen</t>
    </r>
    <r>
      <rPr>
        <sz val="14"/>
        <color theme="1"/>
        <rFont val="Calibri"/>
        <family val="2"/>
        <scheme val="minor"/>
      </rPr>
      <t xml:space="preserve"> Felder ein.</t>
    </r>
  </si>
  <si>
    <r>
      <t xml:space="preserve">Während der Vakanzen müssen 40 Mitarbeiter </t>
    </r>
    <r>
      <rPr>
        <b/>
        <sz val="14"/>
        <color rgb="FF009900"/>
        <rFont val="Calibri"/>
        <family val="2"/>
        <scheme val="minor"/>
      </rPr>
      <t>Überstunden</t>
    </r>
    <r>
      <rPr>
        <sz val="14"/>
        <color theme="1"/>
        <rFont val="Calibri"/>
        <family val="2"/>
        <scheme val="minor"/>
      </rPr>
      <t xml:space="preserve"> leisten um die Ausfälle zu kompensieren.</t>
    </r>
  </si>
  <si>
    <r>
      <t xml:space="preserve">Tragen Sie in die </t>
    </r>
    <r>
      <rPr>
        <sz val="14"/>
        <color rgb="FF009900"/>
        <rFont val="Calibri"/>
        <family val="2"/>
        <scheme val="minor"/>
      </rPr>
      <t>grünen</t>
    </r>
    <r>
      <rPr>
        <sz val="14"/>
        <color theme="1"/>
        <rFont val="Calibri"/>
        <family val="2"/>
        <scheme val="minor"/>
      </rPr>
      <t xml:space="preserve"> Felder Werte ein, die Ihres Erachtens realistisch sind.</t>
    </r>
  </si>
  <si>
    <r>
      <t xml:space="preserve">Berechnen Sie die anfallenden </t>
    </r>
    <r>
      <rPr>
        <b/>
        <sz val="14"/>
        <color rgb="FF009900"/>
        <rFont val="Calibri"/>
        <family val="2"/>
        <scheme val="minor"/>
      </rPr>
      <t>Personalkosten</t>
    </r>
    <r>
      <rPr>
        <sz val="14"/>
        <color theme="1"/>
        <rFont val="Calibri"/>
        <family val="2"/>
        <scheme val="minor"/>
      </rPr>
      <t xml:space="preserve">. Tragen Sie Ihre Werte in den </t>
    </r>
    <r>
      <rPr>
        <sz val="14"/>
        <color rgb="FF009900"/>
        <rFont val="Calibri"/>
        <family val="2"/>
        <scheme val="minor"/>
      </rPr>
      <t>grünen</t>
    </r>
    <r>
      <rPr>
        <sz val="14"/>
        <color theme="1"/>
        <rFont val="Calibri"/>
        <family val="2"/>
        <scheme val="minor"/>
      </rPr>
      <t xml:space="preserve"> Felder ein</t>
    </r>
  </si>
  <si>
    <r>
      <t xml:space="preserve">Tagen Sie in den </t>
    </r>
    <r>
      <rPr>
        <sz val="14"/>
        <color rgb="FF009900"/>
        <rFont val="Calibri"/>
        <family val="2"/>
        <scheme val="minor"/>
      </rPr>
      <t>grünen Feldern</t>
    </r>
    <r>
      <rPr>
        <sz val="14"/>
        <color theme="1"/>
        <rFont val="Calibri"/>
        <family val="2"/>
        <scheme val="minor"/>
      </rPr>
      <t xml:space="preserve"> wiederum Ihre Werte ein!</t>
    </r>
  </si>
  <si>
    <r>
      <t xml:space="preserve">Tragen Sie wiederum Ihre Werte in die </t>
    </r>
    <r>
      <rPr>
        <sz val="14"/>
        <color rgb="FF009900"/>
        <rFont val="Calibri"/>
        <family val="2"/>
        <scheme val="minor"/>
      </rPr>
      <t>grünen</t>
    </r>
    <r>
      <rPr>
        <sz val="14"/>
        <color theme="1"/>
        <rFont val="Calibri"/>
        <family val="2"/>
        <scheme val="minor"/>
      </rPr>
      <t xml:space="preserve"> Felder ein.</t>
    </r>
  </si>
  <si>
    <t>In der Folge werden jene Kosten berechnet, die im Rahmen des Auswahlverfahrens anfallen.</t>
  </si>
  <si>
    <t>Da sich für eine Position kein geeigneter Kandidat finden lies, wurde ein Personalberater mit der Suche beauftragt.</t>
  </si>
  <si>
    <t>Es ist davon auszugehen, dass der Prozentsatz erheblich höher ist, wenn das Betriebsklima und das Image angekratzt sind.</t>
  </si>
  <si>
    <r>
      <t xml:space="preserve">Die </t>
    </r>
    <r>
      <rPr>
        <b/>
        <sz val="11"/>
        <color theme="1"/>
        <rFont val="Calibri"/>
        <family val="2"/>
        <scheme val="minor"/>
      </rPr>
      <t xml:space="preserve">Kosten, </t>
    </r>
    <r>
      <rPr>
        <sz val="11"/>
        <color theme="1"/>
        <rFont val="Calibri"/>
        <family val="2"/>
        <scheme val="minor"/>
      </rPr>
      <t>die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die</t>
    </r>
    <r>
      <rPr>
        <b/>
        <sz val="11"/>
        <color theme="1"/>
        <rFont val="Calibri"/>
        <family val="2"/>
        <scheme val="minor"/>
      </rPr>
      <t xml:space="preserve"> Instabilität im Team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und in den Abläufen</t>
    </r>
    <r>
      <rPr>
        <sz val="11"/>
        <color theme="1"/>
        <rFont val="Calibri"/>
        <family val="2"/>
        <scheme val="minor"/>
      </rPr>
      <t xml:space="preserve"> hervorrufen, bleiben hier unberücksichtigt.</t>
    </r>
  </si>
  <si>
    <t>Laut Statistik Austria betrug 2012 die durchschnittliche Krankenstandsdauer eines Falles 10,2 Tage.</t>
  </si>
  <si>
    <t>steigen. Zum anderen müssten bei den aus Krankenständen resultierenden Kosten auch Durchrechnungszeiträume bzw. die Kostenübernahme</t>
  </si>
  <si>
    <t xml:space="preserve">Weitere Krankenstände und Mitarbeiterfluktuation sind vorprogrammiert. Das Image ist schwer zu verbessern.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</si>
</sst>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;[Red]#,##0.00\ &quot;€&quot;"/>
  </numFmts>
  <fonts count="2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rgb="FF009900"/>
      <name val="Calibri"/>
      <family val="2"/>
      <scheme val="minor"/>
    </font>
    <font>
      <sz val="14"/>
      <color rgb="FFC00000"/>
      <name val="Calibri"/>
      <family val="2"/>
      <scheme val="minor"/>
    </font>
    <font>
      <sz val="14"/>
      <color rgb="FF009900"/>
      <name val="Calibri"/>
      <family val="2"/>
      <scheme val="minor"/>
    </font>
    <font>
      <b/>
      <sz val="14"/>
      <color rgb="FF009900"/>
      <name val="Calibri"/>
      <family val="2"/>
      <scheme val="minor"/>
    </font>
    <font>
      <sz val="14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0" tint="-0.499984740745262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rgb="FF009900"/>
      <name val="Calibri"/>
      <family val="2"/>
      <scheme val="minor"/>
    </font>
    <font>
      <b/>
      <sz val="20"/>
      <color theme="0" tint="-0.49998474074526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008000"/>
      <name val="Calibri"/>
      <family val="2"/>
      <scheme val="minor"/>
    </font>
    <font>
      <b/>
      <sz val="20"/>
      <color rgb="FFC00000"/>
      <name val="Calibri"/>
      <family val="2"/>
      <scheme val="minor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80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2" fillId="2" borderId="3" xfId="0" applyFont="1" applyFill="1" applyBorder="1"/>
    <xf numFmtId="0" fontId="0" fillId="2" borderId="0" xfId="0" applyFill="1"/>
    <xf numFmtId="0" fontId="2" fillId="2" borderId="8" xfId="0" applyFont="1" applyFill="1" applyBorder="1"/>
    <xf numFmtId="0" fontId="0" fillId="3" borderId="15" xfId="0" applyFill="1" applyBorder="1"/>
    <xf numFmtId="0" fontId="2" fillId="3" borderId="16" xfId="0" applyFont="1" applyFill="1" applyBorder="1"/>
    <xf numFmtId="0" fontId="0" fillId="3" borderId="17" xfId="0" applyFill="1" applyBorder="1"/>
    <xf numFmtId="0" fontId="0" fillId="3" borderId="0" xfId="0" applyFill="1" applyBorder="1"/>
    <xf numFmtId="0" fontId="0" fillId="3" borderId="16" xfId="0" applyFill="1" applyBorder="1"/>
    <xf numFmtId="0" fontId="0" fillId="3" borderId="18" xfId="0" applyFill="1" applyBorder="1"/>
    <xf numFmtId="0" fontId="0" fillId="3" borderId="19" xfId="0" applyFill="1" applyBorder="1"/>
    <xf numFmtId="0" fontId="0" fillId="3" borderId="20" xfId="0" applyFill="1" applyBorder="1"/>
    <xf numFmtId="0" fontId="0" fillId="3" borderId="13" xfId="0" applyFill="1" applyBorder="1"/>
    <xf numFmtId="0" fontId="0" fillId="3" borderId="14" xfId="0" applyFill="1" applyBorder="1"/>
    <xf numFmtId="0" fontId="1" fillId="2" borderId="0" xfId="0" applyFont="1" applyFill="1" applyAlignment="1"/>
    <xf numFmtId="0" fontId="1" fillId="2" borderId="0" xfId="0" applyFont="1" applyFill="1" applyAlignment="1">
      <alignment wrapText="1"/>
    </xf>
    <xf numFmtId="0" fontId="0" fillId="3" borderId="0" xfId="0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2" fillId="3" borderId="0" xfId="0" applyFont="1" applyFill="1" applyBorder="1" applyAlignment="1"/>
    <xf numFmtId="0" fontId="2" fillId="3" borderId="17" xfId="0" applyFont="1" applyFill="1" applyBorder="1" applyAlignment="1"/>
    <xf numFmtId="0" fontId="2" fillId="2" borderId="0" xfId="0" applyFont="1" applyFill="1" applyBorder="1" applyAlignment="1"/>
    <xf numFmtId="0" fontId="2" fillId="2" borderId="11" xfId="0" applyFont="1" applyFill="1" applyBorder="1" applyAlignment="1"/>
    <xf numFmtId="0" fontId="0" fillId="3" borderId="0" xfId="0" applyFont="1" applyFill="1" applyBorder="1"/>
    <xf numFmtId="0" fontId="0" fillId="3" borderId="17" xfId="0" applyFont="1" applyFill="1" applyBorder="1"/>
    <xf numFmtId="0" fontId="0" fillId="3" borderId="0" xfId="0" applyFill="1" applyBorder="1" applyAlignment="1"/>
    <xf numFmtId="0" fontId="2" fillId="3" borderId="17" xfId="0" applyFont="1" applyFill="1" applyBorder="1" applyAlignment="1">
      <alignment horizontal="left"/>
    </xf>
    <xf numFmtId="0" fontId="2" fillId="2" borderId="21" xfId="0" applyFont="1" applyFill="1" applyBorder="1" applyAlignment="1"/>
    <xf numFmtId="0" fontId="2" fillId="2" borderId="5" xfId="0" applyFont="1" applyFill="1" applyBorder="1"/>
    <xf numFmtId="0" fontId="3" fillId="2" borderId="6" xfId="0" applyFont="1" applyFill="1" applyBorder="1" applyAlignment="1"/>
    <xf numFmtId="3" fontId="4" fillId="2" borderId="12" xfId="0" applyNumberFormat="1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5" borderId="23" xfId="0" applyFont="1" applyFill="1" applyBorder="1" applyAlignment="1">
      <alignment horizontal="center" wrapText="1"/>
    </xf>
    <xf numFmtId="0" fontId="0" fillId="2" borderId="13" xfId="0" applyFill="1" applyBorder="1" applyAlignment="1"/>
    <xf numFmtId="0" fontId="0" fillId="2" borderId="14" xfId="0" applyFill="1" applyBorder="1" applyAlignment="1"/>
    <xf numFmtId="0" fontId="2" fillId="3" borderId="17" xfId="0" applyFont="1" applyFill="1" applyBorder="1" applyAlignment="1">
      <alignment wrapText="1"/>
    </xf>
    <xf numFmtId="0" fontId="14" fillId="4" borderId="2" xfId="0" applyFont="1" applyFill="1" applyBorder="1"/>
    <xf numFmtId="0" fontId="0" fillId="2" borderId="0" xfId="0" applyFill="1" applyAlignment="1"/>
    <xf numFmtId="0" fontId="14" fillId="4" borderId="28" xfId="0" applyFont="1" applyFill="1" applyBorder="1" applyAlignment="1"/>
    <xf numFmtId="0" fontId="14" fillId="4" borderId="29" xfId="0" applyFont="1" applyFill="1" applyBorder="1" applyAlignment="1"/>
    <xf numFmtId="0" fontId="13" fillId="4" borderId="30" xfId="0" applyFont="1" applyFill="1" applyBorder="1"/>
    <xf numFmtId="0" fontId="2" fillId="3" borderId="0" xfId="0" applyFont="1" applyFill="1" applyBorder="1" applyAlignment="1">
      <alignment horizontal="left"/>
    </xf>
    <xf numFmtId="0" fontId="0" fillId="3" borderId="14" xfId="0" applyFont="1" applyFill="1" applyBorder="1"/>
    <xf numFmtId="0" fontId="0" fillId="3" borderId="15" xfId="0" applyFont="1" applyFill="1" applyBorder="1"/>
    <xf numFmtId="0" fontId="0" fillId="3" borderId="16" xfId="0" applyFont="1" applyFill="1" applyBorder="1"/>
    <xf numFmtId="0" fontId="0" fillId="3" borderId="18" xfId="0" applyFont="1" applyFill="1" applyBorder="1"/>
    <xf numFmtId="0" fontId="0" fillId="3" borderId="19" xfId="0" applyFont="1" applyFill="1" applyBorder="1"/>
    <xf numFmtId="0" fontId="0" fillId="3" borderId="20" xfId="0" applyFont="1" applyFill="1" applyBorder="1"/>
    <xf numFmtId="0" fontId="2" fillId="3" borderId="0" xfId="0" applyFont="1" applyFill="1" applyBorder="1"/>
    <xf numFmtId="0" fontId="2" fillId="2" borderId="1" xfId="0" applyFont="1" applyFill="1" applyBorder="1" applyAlignment="1">
      <alignment wrapText="1"/>
    </xf>
    <xf numFmtId="164" fontId="20" fillId="2" borderId="11" xfId="0" applyNumberFormat="1" applyFont="1" applyFill="1" applyBorder="1" applyAlignment="1" applyProtection="1">
      <protection locked="0"/>
    </xf>
    <xf numFmtId="164" fontId="22" fillId="2" borderId="56" xfId="0" applyNumberFormat="1" applyFont="1" applyFill="1" applyBorder="1" applyAlignment="1" applyProtection="1">
      <protection locked="0"/>
    </xf>
    <xf numFmtId="164" fontId="20" fillId="2" borderId="56" xfId="0" applyNumberFormat="1" applyFont="1" applyFill="1" applyBorder="1" applyAlignment="1" applyProtection="1">
      <protection locked="0"/>
    </xf>
    <xf numFmtId="164" fontId="23" fillId="2" borderId="56" xfId="0" applyNumberFormat="1" applyFont="1" applyFill="1" applyBorder="1" applyAlignment="1" applyProtection="1">
      <protection locked="0"/>
    </xf>
    <xf numFmtId="164" fontId="22" fillId="2" borderId="12" xfId="0" applyNumberFormat="1" applyFont="1" applyFill="1" applyBorder="1" applyProtection="1">
      <protection locked="0"/>
    </xf>
    <xf numFmtId="164" fontId="24" fillId="2" borderId="2" xfId="0" applyNumberFormat="1" applyFont="1" applyFill="1" applyBorder="1" applyProtection="1">
      <protection locked="0"/>
    </xf>
    <xf numFmtId="0" fontId="1" fillId="3" borderId="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14" fillId="4" borderId="28" xfId="0" applyFont="1" applyFill="1" applyBorder="1" applyAlignment="1">
      <alignment horizontal="center"/>
    </xf>
    <xf numFmtId="0" fontId="14" fillId="4" borderId="29" xfId="0" applyFont="1" applyFill="1" applyBorder="1" applyAlignment="1">
      <alignment horizontal="center"/>
    </xf>
    <xf numFmtId="0" fontId="14" fillId="4" borderId="3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1" fillId="3" borderId="17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3" fontId="9" fillId="4" borderId="1" xfId="0" applyNumberFormat="1" applyFont="1" applyFill="1" applyBorder="1" applyAlignment="1" applyProtection="1">
      <alignment horizontal="center"/>
      <protection locked="0"/>
    </xf>
    <xf numFmtId="3" fontId="10" fillId="2" borderId="31" xfId="0" applyNumberFormat="1" applyFont="1" applyFill="1" applyBorder="1" applyAlignment="1">
      <alignment horizontal="center"/>
    </xf>
    <xf numFmtId="3" fontId="10" fillId="2" borderId="47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3" borderId="0" xfId="0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 horizontal="center"/>
    </xf>
    <xf numFmtId="0" fontId="3" fillId="2" borderId="48" xfId="0" applyFont="1" applyFill="1" applyBorder="1" applyAlignment="1">
      <alignment horizontal="center" wrapText="1"/>
    </xf>
    <xf numFmtId="0" fontId="2" fillId="2" borderId="42" xfId="0" applyFont="1" applyFill="1" applyBorder="1" applyAlignment="1">
      <alignment horizontal="center" wrapText="1"/>
    </xf>
    <xf numFmtId="3" fontId="0" fillId="2" borderId="6" xfId="0" applyNumberFormat="1" applyFill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9" fillId="4" borderId="6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14" fillId="4" borderId="28" xfId="0" applyFont="1" applyFill="1" applyBorder="1" applyAlignment="1">
      <alignment horizontal="left"/>
    </xf>
    <xf numFmtId="0" fontId="14" fillId="4" borderId="30" xfId="0" applyFont="1" applyFill="1" applyBorder="1" applyAlignment="1">
      <alignment horizontal="left"/>
    </xf>
    <xf numFmtId="0" fontId="9" fillId="4" borderId="5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14" fillId="4" borderId="29" xfId="0" applyFont="1" applyFill="1" applyBorder="1" applyAlignment="1">
      <alignment horizontal="left"/>
    </xf>
    <xf numFmtId="3" fontId="9" fillId="4" borderId="6" xfId="0" applyNumberFormat="1" applyFont="1" applyFill="1" applyBorder="1" applyAlignment="1" applyProtection="1">
      <alignment horizontal="center"/>
      <protection locked="0"/>
    </xf>
    <xf numFmtId="3" fontId="9" fillId="4" borderId="27" xfId="0" applyNumberFormat="1" applyFont="1" applyFill="1" applyBorder="1" applyAlignment="1" applyProtection="1">
      <alignment horizontal="center"/>
      <protection locked="0"/>
    </xf>
    <xf numFmtId="0" fontId="2" fillId="5" borderId="23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9" fillId="4" borderId="27" xfId="0" applyFont="1" applyFill="1" applyBorder="1" applyAlignment="1" applyProtection="1">
      <alignment horizontal="center"/>
      <protection locked="0"/>
    </xf>
    <xf numFmtId="0" fontId="9" fillId="4" borderId="41" xfId="0" applyFont="1" applyFill="1" applyBorder="1" applyAlignment="1" applyProtection="1">
      <alignment horizontal="center"/>
      <protection locked="0"/>
    </xf>
    <xf numFmtId="0" fontId="9" fillId="4" borderId="42" xfId="0" applyFont="1" applyFill="1" applyBorder="1" applyAlignment="1" applyProtection="1">
      <alignment horizontal="center"/>
      <protection locked="0"/>
    </xf>
    <xf numFmtId="0" fontId="1" fillId="2" borderId="35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 wrapText="1"/>
    </xf>
    <xf numFmtId="0" fontId="2" fillId="2" borderId="39" xfId="0" applyFont="1" applyFill="1" applyBorder="1" applyAlignment="1">
      <alignment horizontal="center" wrapText="1"/>
    </xf>
    <xf numFmtId="3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 wrapText="1"/>
    </xf>
    <xf numFmtId="0" fontId="2" fillId="5" borderId="21" xfId="0" applyFont="1" applyFill="1" applyBorder="1" applyAlignment="1">
      <alignment horizontal="center" wrapText="1"/>
    </xf>
    <xf numFmtId="0" fontId="2" fillId="5" borderId="23" xfId="0" applyFont="1" applyFill="1" applyBorder="1" applyAlignment="1">
      <alignment horizontal="center" wrapText="1"/>
    </xf>
    <xf numFmtId="0" fontId="2" fillId="2" borderId="38" xfId="0" applyFont="1" applyFill="1" applyBorder="1" applyAlignment="1">
      <alignment horizontal="center" wrapText="1"/>
    </xf>
    <xf numFmtId="0" fontId="2" fillId="5" borderId="35" xfId="0" applyFont="1" applyFill="1" applyBorder="1" applyAlignment="1">
      <alignment horizontal="center" wrapText="1"/>
    </xf>
    <xf numFmtId="0" fontId="2" fillId="5" borderId="37" xfId="0" applyFont="1" applyFill="1" applyBorder="1" applyAlignment="1">
      <alignment horizontal="center" wrapText="1"/>
    </xf>
    <xf numFmtId="0" fontId="2" fillId="3" borderId="26" xfId="0" applyFont="1" applyFill="1" applyBorder="1" applyAlignment="1">
      <alignment horizontal="center"/>
    </xf>
    <xf numFmtId="0" fontId="2" fillId="3" borderId="45" xfId="0" applyFont="1" applyFill="1" applyBorder="1" applyAlignment="1">
      <alignment horizontal="center"/>
    </xf>
    <xf numFmtId="3" fontId="3" fillId="3" borderId="27" xfId="0" applyNumberFormat="1" applyFont="1" applyFill="1" applyBorder="1" applyAlignment="1">
      <alignment horizontal="center"/>
    </xf>
    <xf numFmtId="0" fontId="3" fillId="3" borderId="46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 wrapText="1"/>
    </xf>
    <xf numFmtId="0" fontId="2" fillId="2" borderId="34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 wrapText="1"/>
    </xf>
    <xf numFmtId="0" fontId="2" fillId="2" borderId="32" xfId="0" applyFont="1" applyFill="1" applyBorder="1" applyAlignment="1">
      <alignment horizontal="center" wrapText="1"/>
    </xf>
    <xf numFmtId="0" fontId="9" fillId="4" borderId="48" xfId="0" applyFont="1" applyFill="1" applyBorder="1" applyAlignment="1" applyProtection="1">
      <alignment horizontal="center"/>
      <protection locked="0"/>
    </xf>
    <xf numFmtId="0" fontId="2" fillId="2" borderId="43" xfId="0" applyFont="1" applyFill="1" applyBorder="1" applyAlignment="1">
      <alignment horizontal="center" wrapText="1"/>
    </xf>
    <xf numFmtId="0" fontId="2" fillId="2" borderId="44" xfId="0" applyFont="1" applyFill="1" applyBorder="1" applyAlignment="1">
      <alignment horizontal="center" wrapText="1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9" fillId="4" borderId="5" xfId="0" applyFont="1" applyFill="1" applyBorder="1" applyAlignment="1" applyProtection="1">
      <alignment horizontal="center" wrapText="1"/>
      <protection locked="0"/>
    </xf>
    <xf numFmtId="0" fontId="9" fillId="4" borderId="6" xfId="0" applyFont="1" applyFill="1" applyBorder="1" applyAlignment="1" applyProtection="1">
      <alignment horizontal="center" wrapText="1"/>
      <protection locked="0"/>
    </xf>
    <xf numFmtId="3" fontId="9" fillId="4" borderId="5" xfId="0" applyNumberFormat="1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3" fontId="11" fillId="2" borderId="1" xfId="0" applyNumberFormat="1" applyFont="1" applyFill="1" applyBorder="1" applyAlignment="1">
      <alignment horizontal="center"/>
    </xf>
    <xf numFmtId="3" fontId="11" fillId="2" borderId="4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center"/>
    </xf>
    <xf numFmtId="3" fontId="11" fillId="2" borderId="7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9" fillId="6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wrapText="1"/>
    </xf>
    <xf numFmtId="0" fontId="14" fillId="6" borderId="28" xfId="0" applyFont="1" applyFill="1" applyBorder="1" applyAlignment="1">
      <alignment horizontal="center"/>
    </xf>
    <xf numFmtId="0" fontId="14" fillId="6" borderId="3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2" borderId="43" xfId="0" applyFont="1" applyFill="1" applyBorder="1" applyAlignment="1">
      <alignment horizontal="center"/>
    </xf>
    <xf numFmtId="0" fontId="0" fillId="2" borderId="52" xfId="0" applyFont="1" applyFill="1" applyBorder="1" applyAlignment="1">
      <alignment horizontal="center"/>
    </xf>
    <xf numFmtId="0" fontId="0" fillId="2" borderId="44" xfId="0" applyFont="1" applyFill="1" applyBorder="1" applyAlignment="1">
      <alignment horizontal="center"/>
    </xf>
    <xf numFmtId="0" fontId="0" fillId="2" borderId="50" xfId="0" applyFont="1" applyFill="1" applyBorder="1" applyAlignment="1">
      <alignment horizontal="center"/>
    </xf>
    <xf numFmtId="0" fontId="0" fillId="2" borderId="53" xfId="0" applyFont="1" applyFill="1" applyBorder="1" applyAlignment="1">
      <alignment horizontal="center"/>
    </xf>
    <xf numFmtId="0" fontId="0" fillId="2" borderId="33" xfId="0" applyFont="1" applyFill="1" applyBorder="1" applyAlignment="1">
      <alignment horizontal="center"/>
    </xf>
    <xf numFmtId="0" fontId="0" fillId="2" borderId="54" xfId="0" applyFont="1" applyFill="1" applyBorder="1" applyAlignment="1">
      <alignment horizontal="center"/>
    </xf>
    <xf numFmtId="0" fontId="0" fillId="2" borderId="34" xfId="0" applyFont="1" applyFill="1" applyBorder="1" applyAlignment="1">
      <alignment horizontal="center"/>
    </xf>
    <xf numFmtId="0" fontId="25" fillId="3" borderId="13" xfId="0" applyFont="1" applyFill="1" applyBorder="1" applyAlignment="1">
      <alignment horizontal="center" wrapText="1"/>
    </xf>
    <xf numFmtId="0" fontId="25" fillId="3" borderId="15" xfId="0" applyFont="1" applyFill="1" applyBorder="1" applyAlignment="1">
      <alignment horizontal="center" wrapText="1"/>
    </xf>
    <xf numFmtId="0" fontId="25" fillId="3" borderId="16" xfId="0" applyFont="1" applyFill="1" applyBorder="1" applyAlignment="1">
      <alignment horizontal="center" wrapText="1"/>
    </xf>
    <xf numFmtId="0" fontId="25" fillId="3" borderId="17" xfId="0" applyFont="1" applyFill="1" applyBorder="1" applyAlignment="1">
      <alignment horizontal="center" wrapText="1"/>
    </xf>
    <xf numFmtId="0" fontId="25" fillId="3" borderId="18" xfId="0" applyFont="1" applyFill="1" applyBorder="1" applyAlignment="1">
      <alignment horizontal="center" wrapText="1"/>
    </xf>
    <xf numFmtId="0" fontId="25" fillId="3" borderId="20" xfId="0" applyFont="1" applyFill="1" applyBorder="1" applyAlignment="1">
      <alignment horizontal="center" wrapText="1"/>
    </xf>
    <xf numFmtId="0" fontId="21" fillId="2" borderId="18" xfId="0" applyFont="1" applyFill="1" applyBorder="1" applyAlignment="1">
      <alignment horizontal="center"/>
    </xf>
    <xf numFmtId="0" fontId="21" fillId="2" borderId="19" xfId="0" applyFont="1" applyFill="1" applyBorder="1" applyAlignment="1">
      <alignment horizontal="center"/>
    </xf>
    <xf numFmtId="0" fontId="24" fillId="2" borderId="28" xfId="0" applyFont="1" applyFill="1" applyBorder="1" applyAlignment="1">
      <alignment horizontal="center"/>
    </xf>
    <xf numFmtId="0" fontId="24" fillId="2" borderId="29" xfId="0" applyFont="1" applyFill="1" applyBorder="1" applyAlignment="1">
      <alignment horizontal="center"/>
    </xf>
    <xf numFmtId="0" fontId="24" fillId="2" borderId="30" xfId="0" applyFont="1" applyFill="1" applyBorder="1" applyAlignment="1">
      <alignment horizontal="center"/>
    </xf>
    <xf numFmtId="0" fontId="21" fillId="2" borderId="49" xfId="0" applyFont="1" applyFill="1" applyBorder="1" applyAlignment="1">
      <alignment horizontal="center"/>
    </xf>
    <xf numFmtId="0" fontId="21" fillId="2" borderId="55" xfId="0" applyFont="1" applyFill="1" applyBorder="1" applyAlignment="1">
      <alignment horizontal="center"/>
    </xf>
    <xf numFmtId="0" fontId="19" fillId="4" borderId="49" xfId="0" applyFont="1" applyFill="1" applyBorder="1" applyAlignment="1">
      <alignment horizontal="center"/>
    </xf>
    <xf numFmtId="0" fontId="19" fillId="4" borderId="55" xfId="0" applyFont="1" applyFill="1" applyBorder="1" applyAlignment="1">
      <alignment horizontal="center"/>
    </xf>
    <xf numFmtId="0" fontId="19" fillId="6" borderId="51" xfId="0" applyFont="1" applyFill="1" applyBorder="1" applyAlignment="1">
      <alignment horizontal="center"/>
    </xf>
    <xf numFmtId="0" fontId="19" fillId="6" borderId="52" xfId="0" applyFont="1" applyFill="1" applyBorder="1" applyAlignment="1">
      <alignment horizontal="center"/>
    </xf>
    <xf numFmtId="0" fontId="19" fillId="4" borderId="38" xfId="0" applyFont="1" applyFill="1" applyBorder="1" applyAlignment="1">
      <alignment horizontal="center"/>
    </xf>
    <xf numFmtId="0" fontId="19" fillId="4" borderId="40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/>
    </xf>
    <xf numFmtId="0" fontId="16" fillId="2" borderId="16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17" xfId="0" applyFont="1" applyFill="1" applyBorder="1" applyAlignment="1">
      <alignment horizontal="center"/>
    </xf>
    <xf numFmtId="0" fontId="16" fillId="2" borderId="18" xfId="0" applyFont="1" applyFill="1" applyBorder="1" applyAlignment="1">
      <alignment horizontal="center"/>
    </xf>
    <xf numFmtId="0" fontId="16" fillId="2" borderId="19" xfId="0" applyFont="1" applyFill="1" applyBorder="1" applyAlignment="1">
      <alignment horizontal="center"/>
    </xf>
    <xf numFmtId="0" fontId="16" fillId="2" borderId="20" xfId="0" applyFont="1" applyFill="1" applyBorder="1" applyAlignment="1">
      <alignment horizontal="center"/>
    </xf>
    <xf numFmtId="0" fontId="0" fillId="2" borderId="16" xfId="0" applyFill="1" applyBorder="1"/>
    <xf numFmtId="0" fontId="0" fillId="2" borderId="0" xfId="0" applyFill="1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8000"/>
      <color rgb="FF009900"/>
      <color rgb="FFCC0000"/>
      <color rgb="FF33CC33"/>
      <color rgb="FF66FF33"/>
      <color rgb="FFFFFF00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22</xdr:row>
      <xdr:rowOff>28575</xdr:rowOff>
    </xdr:from>
    <xdr:to>
      <xdr:col>4</xdr:col>
      <xdr:colOff>190499</xdr:colOff>
      <xdr:row>23</xdr:row>
      <xdr:rowOff>12419</xdr:rowOff>
    </xdr:to>
    <xdr:pic>
      <xdr:nvPicPr>
        <xdr:cNvPr id="3" name="Grafik 2" descr="new-placement-3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4" y="4762500"/>
          <a:ext cx="1666875" cy="221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342900</xdr:colOff>
      <xdr:row>0</xdr:row>
      <xdr:rowOff>47625</xdr:rowOff>
    </xdr:from>
    <xdr:to>
      <xdr:col>16</xdr:col>
      <xdr:colOff>19050</xdr:colOff>
      <xdr:row>1</xdr:row>
      <xdr:rowOff>161925</xdr:rowOff>
    </xdr:to>
    <xdr:pic>
      <xdr:nvPicPr>
        <xdr:cNvPr id="5" name="Grafik 4" descr="new-placement-300dp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86900" y="47625"/>
          <a:ext cx="27241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342900</xdr:colOff>
      <xdr:row>0</xdr:row>
      <xdr:rowOff>57150</xdr:rowOff>
    </xdr:from>
    <xdr:to>
      <xdr:col>14</xdr:col>
      <xdr:colOff>19050</xdr:colOff>
      <xdr:row>1</xdr:row>
      <xdr:rowOff>171450</xdr:rowOff>
    </xdr:to>
    <xdr:pic>
      <xdr:nvPicPr>
        <xdr:cNvPr id="2" name="Grafik 1" descr="new-placement-3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0525" y="57150"/>
          <a:ext cx="27241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323850</xdr:colOff>
      <xdr:row>0</xdr:row>
      <xdr:rowOff>47625</xdr:rowOff>
    </xdr:from>
    <xdr:to>
      <xdr:col>14</xdr:col>
      <xdr:colOff>0</xdr:colOff>
      <xdr:row>1</xdr:row>
      <xdr:rowOff>161925</xdr:rowOff>
    </xdr:to>
    <xdr:pic>
      <xdr:nvPicPr>
        <xdr:cNvPr id="3" name="Grafik 2" descr="new-placement-3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3850" y="238125"/>
          <a:ext cx="27241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314325</xdr:colOff>
      <xdr:row>0</xdr:row>
      <xdr:rowOff>47625</xdr:rowOff>
    </xdr:from>
    <xdr:to>
      <xdr:col>13</xdr:col>
      <xdr:colOff>752475</xdr:colOff>
      <xdr:row>1</xdr:row>
      <xdr:rowOff>161925</xdr:rowOff>
    </xdr:to>
    <xdr:pic>
      <xdr:nvPicPr>
        <xdr:cNvPr id="2" name="Grafik 1" descr="new-placement-3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47625"/>
          <a:ext cx="27241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876300</xdr:colOff>
      <xdr:row>0</xdr:row>
      <xdr:rowOff>38100</xdr:rowOff>
    </xdr:from>
    <xdr:to>
      <xdr:col>8</xdr:col>
      <xdr:colOff>1362075</xdr:colOff>
      <xdr:row>1</xdr:row>
      <xdr:rowOff>152400</xdr:rowOff>
    </xdr:to>
    <xdr:pic>
      <xdr:nvPicPr>
        <xdr:cNvPr id="4" name="Grafik 3" descr="new-placement-3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925" y="38100"/>
          <a:ext cx="29908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342900</xdr:colOff>
      <xdr:row>0</xdr:row>
      <xdr:rowOff>66675</xdr:rowOff>
    </xdr:from>
    <xdr:to>
      <xdr:col>16</xdr:col>
      <xdr:colOff>19050</xdr:colOff>
      <xdr:row>1</xdr:row>
      <xdr:rowOff>180975</xdr:rowOff>
    </xdr:to>
    <xdr:pic>
      <xdr:nvPicPr>
        <xdr:cNvPr id="2" name="Grafik 1" descr="new-placement-3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86900" y="66675"/>
          <a:ext cx="27241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333375</xdr:colOff>
      <xdr:row>0</xdr:row>
      <xdr:rowOff>38100</xdr:rowOff>
    </xdr:from>
    <xdr:to>
      <xdr:col>16</xdr:col>
      <xdr:colOff>9525</xdr:colOff>
      <xdr:row>1</xdr:row>
      <xdr:rowOff>152400</xdr:rowOff>
    </xdr:to>
    <xdr:pic>
      <xdr:nvPicPr>
        <xdr:cNvPr id="3" name="Grafik 2" descr="new-placement-3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0725" y="38100"/>
          <a:ext cx="27241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314325</xdr:colOff>
      <xdr:row>0</xdr:row>
      <xdr:rowOff>47625</xdr:rowOff>
    </xdr:from>
    <xdr:to>
      <xdr:col>14</xdr:col>
      <xdr:colOff>752475</xdr:colOff>
      <xdr:row>1</xdr:row>
      <xdr:rowOff>161925</xdr:rowOff>
    </xdr:to>
    <xdr:pic>
      <xdr:nvPicPr>
        <xdr:cNvPr id="3" name="Grafik 2" descr="new-placement-3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47625"/>
          <a:ext cx="27241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342900</xdr:colOff>
      <xdr:row>0</xdr:row>
      <xdr:rowOff>38100</xdr:rowOff>
    </xdr:from>
    <xdr:to>
      <xdr:col>15</xdr:col>
      <xdr:colOff>19050</xdr:colOff>
      <xdr:row>1</xdr:row>
      <xdr:rowOff>152400</xdr:rowOff>
    </xdr:to>
    <xdr:pic>
      <xdr:nvPicPr>
        <xdr:cNvPr id="3" name="Grafik 2" descr="new-placement-3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38100"/>
          <a:ext cx="27241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314325</xdr:colOff>
      <xdr:row>0</xdr:row>
      <xdr:rowOff>57150</xdr:rowOff>
    </xdr:from>
    <xdr:to>
      <xdr:col>14</xdr:col>
      <xdr:colOff>752475</xdr:colOff>
      <xdr:row>1</xdr:row>
      <xdr:rowOff>171450</xdr:rowOff>
    </xdr:to>
    <xdr:pic>
      <xdr:nvPicPr>
        <xdr:cNvPr id="3" name="Grafik 2" descr="new-placement-3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57150"/>
          <a:ext cx="27241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323850</xdr:colOff>
      <xdr:row>0</xdr:row>
      <xdr:rowOff>28575</xdr:rowOff>
    </xdr:from>
    <xdr:to>
      <xdr:col>15</xdr:col>
      <xdr:colOff>0</xdr:colOff>
      <xdr:row>1</xdr:row>
      <xdr:rowOff>142875</xdr:rowOff>
    </xdr:to>
    <xdr:pic>
      <xdr:nvPicPr>
        <xdr:cNvPr id="2" name="Grafik 1" descr="new-placement-3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28575"/>
          <a:ext cx="27241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333375</xdr:colOff>
      <xdr:row>0</xdr:row>
      <xdr:rowOff>47625</xdr:rowOff>
    </xdr:from>
    <xdr:to>
      <xdr:col>14</xdr:col>
      <xdr:colOff>9525</xdr:colOff>
      <xdr:row>1</xdr:row>
      <xdr:rowOff>161925</xdr:rowOff>
    </xdr:to>
    <xdr:pic>
      <xdr:nvPicPr>
        <xdr:cNvPr id="2" name="Grafik 1" descr="new-placement-3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0525" y="47625"/>
          <a:ext cx="27241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323850</xdr:colOff>
      <xdr:row>0</xdr:row>
      <xdr:rowOff>28575</xdr:rowOff>
    </xdr:from>
    <xdr:to>
      <xdr:col>14</xdr:col>
      <xdr:colOff>0</xdr:colOff>
      <xdr:row>1</xdr:row>
      <xdr:rowOff>142875</xdr:rowOff>
    </xdr:to>
    <xdr:pic>
      <xdr:nvPicPr>
        <xdr:cNvPr id="2" name="Grafik 1" descr="new-placement-3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3850" y="28575"/>
          <a:ext cx="27241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6"/>
  <sheetViews>
    <sheetView tabSelected="1" workbookViewId="0">
      <selection activeCell="T26" sqref="T26"/>
    </sheetView>
  </sheetViews>
  <sheetFormatPr baseColWidth="10" defaultRowHeight="15" x14ac:dyDescent="0.25"/>
  <cols>
    <col min="1" max="16384" width="11.42578125" style="2"/>
  </cols>
  <sheetData>
    <row r="2" spans="2:16" ht="15.75" thickBot="1" x14ac:dyDescent="0.3"/>
    <row r="3" spans="2:16" x14ac:dyDescent="0.25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4"/>
    </row>
    <row r="4" spans="2:16" ht="18.75" x14ac:dyDescent="0.3">
      <c r="B4" s="8"/>
      <c r="C4" s="56" t="s">
        <v>27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6"/>
    </row>
    <row r="5" spans="2:16" ht="18.75" x14ac:dyDescent="0.3">
      <c r="B5" s="8"/>
      <c r="C5" s="68" t="s">
        <v>71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"/>
    </row>
    <row r="6" spans="2:16" x14ac:dyDescent="0.25"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6"/>
    </row>
    <row r="7" spans="2:16" ht="15.75" thickBot="1" x14ac:dyDescent="0.3">
      <c r="B7" s="8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6"/>
    </row>
    <row r="8" spans="2:16" ht="19.5" thickBot="1" x14ac:dyDescent="0.35">
      <c r="B8" s="8"/>
      <c r="C8" s="65" t="s">
        <v>92</v>
      </c>
      <c r="D8" s="66"/>
      <c r="E8" s="67"/>
      <c r="F8" s="7"/>
      <c r="G8" s="65" t="s">
        <v>93</v>
      </c>
      <c r="H8" s="66"/>
      <c r="I8" s="67"/>
      <c r="J8" s="7"/>
      <c r="K8" s="65" t="s">
        <v>91</v>
      </c>
      <c r="L8" s="66"/>
      <c r="M8" s="66"/>
      <c r="N8" s="67"/>
      <c r="O8" s="7"/>
      <c r="P8" s="6"/>
    </row>
    <row r="9" spans="2:16" ht="15.75" thickBot="1" x14ac:dyDescent="0.3">
      <c r="B9" s="8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/>
    </row>
    <row r="10" spans="2:16" ht="19.5" thickBot="1" x14ac:dyDescent="0.35">
      <c r="B10" s="8"/>
      <c r="C10" s="65" t="s">
        <v>5</v>
      </c>
      <c r="D10" s="66"/>
      <c r="E10" s="67"/>
      <c r="F10" s="7"/>
      <c r="G10" s="65" t="s">
        <v>6</v>
      </c>
      <c r="H10" s="66"/>
      <c r="I10" s="67"/>
      <c r="J10" s="7"/>
      <c r="K10" s="65" t="s">
        <v>94</v>
      </c>
      <c r="L10" s="66"/>
      <c r="M10" s="66"/>
      <c r="N10" s="67"/>
      <c r="O10" s="7"/>
      <c r="P10" s="6"/>
    </row>
    <row r="11" spans="2:16" ht="15.75" thickBot="1" x14ac:dyDescent="0.3">
      <c r="B11" s="8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6"/>
    </row>
    <row r="12" spans="2:16" ht="19.5" thickBot="1" x14ac:dyDescent="0.35">
      <c r="B12" s="8"/>
      <c r="C12" s="65" t="s">
        <v>7</v>
      </c>
      <c r="D12" s="66"/>
      <c r="E12" s="67"/>
      <c r="F12" s="7"/>
      <c r="G12" s="65" t="s">
        <v>95</v>
      </c>
      <c r="H12" s="66"/>
      <c r="I12" s="67"/>
      <c r="J12" s="7"/>
      <c r="K12" s="65" t="s">
        <v>96</v>
      </c>
      <c r="L12" s="66"/>
      <c r="M12" s="66"/>
      <c r="N12" s="67"/>
      <c r="O12" s="7"/>
      <c r="P12" s="6"/>
    </row>
    <row r="13" spans="2:16" ht="15.75" thickBot="1" x14ac:dyDescent="0.3">
      <c r="B13" s="8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6"/>
    </row>
    <row r="14" spans="2:16" ht="19.5" thickBot="1" x14ac:dyDescent="0.35">
      <c r="B14" s="8"/>
      <c r="C14" s="65" t="s">
        <v>97</v>
      </c>
      <c r="D14" s="66"/>
      <c r="E14" s="67"/>
      <c r="F14" s="7"/>
      <c r="G14" s="65" t="s">
        <v>98</v>
      </c>
      <c r="H14" s="66"/>
      <c r="I14" s="67"/>
      <c r="J14" s="7"/>
      <c r="K14" s="65" t="s">
        <v>25</v>
      </c>
      <c r="L14" s="66"/>
      <c r="M14" s="66"/>
      <c r="N14" s="67"/>
      <c r="O14" s="7"/>
      <c r="P14" s="6"/>
    </row>
    <row r="15" spans="2:16" ht="15.75" thickBot="1" x14ac:dyDescent="0.3">
      <c r="B15" s="8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6"/>
    </row>
    <row r="16" spans="2:16" ht="19.5" thickBot="1" x14ac:dyDescent="0.35">
      <c r="B16" s="8"/>
      <c r="C16" s="65" t="s">
        <v>99</v>
      </c>
      <c r="D16" s="66"/>
      <c r="E16" s="67"/>
      <c r="F16" s="7"/>
      <c r="G16" s="65" t="s">
        <v>26</v>
      </c>
      <c r="H16" s="66"/>
      <c r="I16" s="67"/>
      <c r="J16" s="7"/>
      <c r="K16" s="25"/>
      <c r="L16" s="25"/>
      <c r="M16" s="25"/>
      <c r="N16" s="25"/>
      <c r="O16" s="7"/>
      <c r="P16" s="6"/>
    </row>
    <row r="17" spans="2:16" x14ac:dyDescent="0.25">
      <c r="B17" s="8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6"/>
    </row>
    <row r="18" spans="2:16" x14ac:dyDescent="0.25"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6"/>
    </row>
    <row r="19" spans="2:16" ht="18.75" x14ac:dyDescent="0.3">
      <c r="B19" s="8"/>
      <c r="C19" s="56" t="s">
        <v>78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6"/>
    </row>
    <row r="20" spans="2:16" ht="18.75" x14ac:dyDescent="0.3">
      <c r="B20" s="8"/>
      <c r="C20" s="56" t="s">
        <v>166</v>
      </c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6"/>
    </row>
    <row r="21" spans="2:16" x14ac:dyDescent="0.25">
      <c r="B21" s="8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6"/>
    </row>
    <row r="22" spans="2:16" ht="15.75" thickBot="1" x14ac:dyDescent="0.3">
      <c r="B22" s="8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6"/>
    </row>
    <row r="23" spans="2:16" ht="18.75" x14ac:dyDescent="0.3">
      <c r="B23" s="8"/>
      <c r="C23" s="33"/>
      <c r="D23" s="34"/>
      <c r="E23" s="57" t="s">
        <v>101</v>
      </c>
      <c r="F23" s="57"/>
      <c r="G23" s="57"/>
      <c r="H23" s="57"/>
      <c r="I23" s="57"/>
      <c r="J23" s="57"/>
      <c r="K23" s="57"/>
      <c r="L23" s="57"/>
      <c r="M23" s="57"/>
      <c r="N23" s="57"/>
      <c r="O23" s="58"/>
      <c r="P23" s="6"/>
    </row>
    <row r="24" spans="2:16" ht="18.75" x14ac:dyDescent="0.3">
      <c r="B24" s="8"/>
      <c r="C24" s="59" t="s">
        <v>100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1"/>
      <c r="P24" s="6"/>
    </row>
    <row r="25" spans="2:16" ht="19.5" thickBot="1" x14ac:dyDescent="0.35">
      <c r="B25" s="8"/>
      <c r="C25" s="62" t="s">
        <v>167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4"/>
      <c r="P25" s="6"/>
    </row>
    <row r="26" spans="2:16" ht="15.75" thickBot="1" x14ac:dyDescent="0.3"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1"/>
    </row>
  </sheetData>
  <sheetProtection password="D915" sheet="1" objects="1" scenarios="1"/>
  <mergeCells count="21">
    <mergeCell ref="C4:O4"/>
    <mergeCell ref="C5:O5"/>
    <mergeCell ref="C8:E8"/>
    <mergeCell ref="G8:I8"/>
    <mergeCell ref="C10:E10"/>
    <mergeCell ref="G10:I10"/>
    <mergeCell ref="C16:E16"/>
    <mergeCell ref="G16:I16"/>
    <mergeCell ref="K8:N8"/>
    <mergeCell ref="K10:N10"/>
    <mergeCell ref="K12:N12"/>
    <mergeCell ref="K14:N14"/>
    <mergeCell ref="C12:E12"/>
    <mergeCell ref="G12:I12"/>
    <mergeCell ref="C14:E14"/>
    <mergeCell ref="G14:I14"/>
    <mergeCell ref="C19:O19"/>
    <mergeCell ref="C20:O20"/>
    <mergeCell ref="E23:O23"/>
    <mergeCell ref="C24:O24"/>
    <mergeCell ref="C25:O25"/>
  </mergeCell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4"/>
  <sheetViews>
    <sheetView workbookViewId="0">
      <selection activeCell="P11" sqref="P11"/>
    </sheetView>
  </sheetViews>
  <sheetFormatPr baseColWidth="10" defaultRowHeight="15" x14ac:dyDescent="0.25"/>
  <cols>
    <col min="1" max="4" width="11.42578125" style="2"/>
    <col min="5" max="5" width="12.140625" style="2" customWidth="1"/>
    <col min="6" max="6" width="11.42578125" style="2"/>
    <col min="7" max="7" width="15.5703125" style="2" bestFit="1" customWidth="1"/>
    <col min="8" max="16384" width="11.42578125" style="2"/>
  </cols>
  <sheetData>
    <row r="2" spans="2:14" ht="15.75" thickBot="1" x14ac:dyDescent="0.3"/>
    <row r="3" spans="2:14" ht="19.5" thickBot="1" x14ac:dyDescent="0.35">
      <c r="B3" s="108" t="s">
        <v>116</v>
      </c>
      <c r="C3" s="109"/>
      <c r="D3" s="13"/>
      <c r="E3" s="13"/>
      <c r="F3" s="13"/>
      <c r="G3" s="13"/>
      <c r="H3" s="13"/>
      <c r="I3" s="13"/>
      <c r="J3" s="13"/>
      <c r="K3" s="13"/>
      <c r="L3" s="13"/>
      <c r="M3" s="13"/>
      <c r="N3" s="4"/>
    </row>
    <row r="4" spans="2:14" x14ac:dyDescent="0.25"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6"/>
    </row>
    <row r="5" spans="2:14" ht="18.75" x14ac:dyDescent="0.3">
      <c r="B5" s="8"/>
      <c r="C5" s="68" t="s">
        <v>133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6"/>
    </row>
    <row r="6" spans="2:14" ht="18.75" x14ac:dyDescent="0.3">
      <c r="B6" s="8"/>
      <c r="C6" s="68" t="s">
        <v>118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6"/>
    </row>
    <row r="7" spans="2:14" ht="18.75" x14ac:dyDescent="0.3">
      <c r="B7" s="8"/>
      <c r="C7" s="68" t="s">
        <v>119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6"/>
    </row>
    <row r="8" spans="2:14" x14ac:dyDescent="0.25">
      <c r="B8" s="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6"/>
    </row>
    <row r="9" spans="2:14" x14ac:dyDescent="0.25">
      <c r="B9" s="8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6"/>
    </row>
    <row r="10" spans="2:14" ht="15.75" thickBot="1" x14ac:dyDescent="0.3"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6"/>
    </row>
    <row r="11" spans="2:14" ht="40.5" customHeight="1" x14ac:dyDescent="0.3">
      <c r="B11" s="8"/>
      <c r="C11" s="27" t="s">
        <v>22</v>
      </c>
      <c r="D11" s="94" t="s">
        <v>67</v>
      </c>
      <c r="E11" s="94"/>
      <c r="F11" s="82" t="s">
        <v>23</v>
      </c>
      <c r="G11" s="95"/>
      <c r="H11" s="25"/>
      <c r="I11" s="25"/>
      <c r="J11" s="25"/>
      <c r="K11" s="25"/>
      <c r="L11" s="25"/>
      <c r="M11" s="7"/>
      <c r="N11" s="6"/>
    </row>
    <row r="12" spans="2:14" ht="28.5" x14ac:dyDescent="0.45">
      <c r="B12" s="8"/>
      <c r="C12" s="1" t="s">
        <v>19</v>
      </c>
      <c r="D12" s="75">
        <v>6000</v>
      </c>
      <c r="E12" s="75"/>
      <c r="F12" s="173"/>
      <c r="G12" s="174"/>
      <c r="H12" s="7"/>
      <c r="I12" s="7"/>
      <c r="J12" s="7"/>
      <c r="K12" s="7"/>
      <c r="L12" s="7"/>
      <c r="M12" s="7"/>
      <c r="N12" s="6"/>
    </row>
    <row r="13" spans="2:14" ht="28.5" x14ac:dyDescent="0.45">
      <c r="B13" s="8"/>
      <c r="C13" s="1" t="s">
        <v>20</v>
      </c>
      <c r="D13" s="75">
        <v>5000</v>
      </c>
      <c r="E13" s="75"/>
      <c r="F13" s="173"/>
      <c r="G13" s="174"/>
      <c r="H13" s="7"/>
      <c r="I13" s="7"/>
      <c r="J13" s="7"/>
      <c r="K13" s="7"/>
      <c r="L13" s="7"/>
      <c r="M13" s="7"/>
      <c r="N13" s="6"/>
    </row>
    <row r="14" spans="2:14" ht="28.5" x14ac:dyDescent="0.45">
      <c r="B14" s="8"/>
      <c r="C14" s="1" t="s">
        <v>21</v>
      </c>
      <c r="D14" s="75">
        <v>4600</v>
      </c>
      <c r="E14" s="75"/>
      <c r="F14" s="173"/>
      <c r="G14" s="174"/>
      <c r="H14" s="7"/>
      <c r="I14" s="7"/>
      <c r="J14" s="7"/>
      <c r="K14" s="7"/>
      <c r="L14" s="7"/>
      <c r="M14" s="7"/>
      <c r="N14" s="6"/>
    </row>
    <row r="15" spans="2:14" ht="28.5" x14ac:dyDescent="0.45">
      <c r="B15" s="8"/>
      <c r="C15" s="1" t="s">
        <v>65</v>
      </c>
      <c r="D15" s="75">
        <v>3800</v>
      </c>
      <c r="E15" s="75"/>
      <c r="F15" s="173"/>
      <c r="G15" s="174"/>
      <c r="H15" s="7"/>
      <c r="I15" s="7"/>
      <c r="J15" s="7"/>
      <c r="K15" s="7"/>
      <c r="L15" s="7"/>
      <c r="M15" s="7"/>
      <c r="N15" s="6"/>
    </row>
    <row r="16" spans="2:14" ht="29.25" thickBot="1" x14ac:dyDescent="0.5">
      <c r="B16" s="8"/>
      <c r="C16" s="28" t="s">
        <v>66</v>
      </c>
      <c r="D16" s="117">
        <v>2900</v>
      </c>
      <c r="E16" s="117"/>
      <c r="F16" s="175"/>
      <c r="G16" s="176"/>
      <c r="H16" s="7"/>
      <c r="I16" s="7"/>
      <c r="J16" s="7"/>
      <c r="K16" s="7"/>
      <c r="L16" s="7"/>
      <c r="M16" s="7"/>
      <c r="N16" s="6"/>
    </row>
    <row r="17" spans="2:14" ht="29.25" thickBot="1" x14ac:dyDescent="0.5">
      <c r="B17" s="8"/>
      <c r="C17" s="3" t="s">
        <v>15</v>
      </c>
      <c r="D17" s="179"/>
      <c r="E17" s="179"/>
      <c r="F17" s="177">
        <f>SUM(F12:F16)</f>
        <v>0</v>
      </c>
      <c r="G17" s="178"/>
      <c r="H17" s="7"/>
      <c r="I17" s="7"/>
      <c r="J17" s="7"/>
      <c r="K17" s="7"/>
      <c r="L17" s="7"/>
      <c r="M17" s="7"/>
      <c r="N17" s="6"/>
    </row>
    <row r="18" spans="2:14" ht="15.75" thickBot="1" x14ac:dyDescent="0.3"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6"/>
    </row>
    <row r="19" spans="2:14" x14ac:dyDescent="0.25">
      <c r="B19" s="8"/>
      <c r="C19" s="167" t="s">
        <v>89</v>
      </c>
      <c r="D19" s="168"/>
      <c r="E19" s="168"/>
      <c r="F19" s="168"/>
      <c r="G19" s="168"/>
      <c r="H19" s="168"/>
      <c r="I19" s="168"/>
      <c r="J19" s="168"/>
      <c r="K19" s="168"/>
      <c r="L19" s="168"/>
      <c r="M19" s="169"/>
      <c r="N19" s="6"/>
    </row>
    <row r="20" spans="2:14" x14ac:dyDescent="0.25">
      <c r="B20" s="8"/>
      <c r="C20" s="170" t="s">
        <v>90</v>
      </c>
      <c r="D20" s="171"/>
      <c r="E20" s="171"/>
      <c r="F20" s="171"/>
      <c r="G20" s="171"/>
      <c r="H20" s="171"/>
      <c r="I20" s="171"/>
      <c r="J20" s="171"/>
      <c r="K20" s="171"/>
      <c r="L20" s="171"/>
      <c r="M20" s="172"/>
      <c r="N20" s="6"/>
    </row>
    <row r="21" spans="2:14" x14ac:dyDescent="0.25">
      <c r="B21" s="8"/>
      <c r="C21" s="170" t="s">
        <v>68</v>
      </c>
      <c r="D21" s="171"/>
      <c r="E21" s="171"/>
      <c r="F21" s="171"/>
      <c r="G21" s="171"/>
      <c r="H21" s="171"/>
      <c r="I21" s="171"/>
      <c r="J21" s="171"/>
      <c r="K21" s="171"/>
      <c r="L21" s="171"/>
      <c r="M21" s="172"/>
      <c r="N21" s="6"/>
    </row>
    <row r="22" spans="2:14" x14ac:dyDescent="0.25">
      <c r="B22" s="8"/>
      <c r="C22" s="170" t="s">
        <v>176</v>
      </c>
      <c r="D22" s="171"/>
      <c r="E22" s="171"/>
      <c r="F22" s="171"/>
      <c r="G22" s="171"/>
      <c r="H22" s="171"/>
      <c r="I22" s="171"/>
      <c r="J22" s="171"/>
      <c r="K22" s="171"/>
      <c r="L22" s="171"/>
      <c r="M22" s="172"/>
      <c r="N22" s="6"/>
    </row>
    <row r="23" spans="2:14" ht="15.75" thickBot="1" x14ac:dyDescent="0.3">
      <c r="B23" s="8"/>
      <c r="C23" s="164" t="s">
        <v>177</v>
      </c>
      <c r="D23" s="165"/>
      <c r="E23" s="165"/>
      <c r="F23" s="165"/>
      <c r="G23" s="165"/>
      <c r="H23" s="165"/>
      <c r="I23" s="165"/>
      <c r="J23" s="165"/>
      <c r="K23" s="165"/>
      <c r="L23" s="165"/>
      <c r="M23" s="166"/>
      <c r="N23" s="6"/>
    </row>
    <row r="24" spans="2:14" ht="15.75" thickBot="1" x14ac:dyDescent="0.3"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1"/>
    </row>
  </sheetData>
  <sheetProtection password="D915" sheet="1" objects="1" scenarios="1"/>
  <mergeCells count="23">
    <mergeCell ref="D14:E14"/>
    <mergeCell ref="F14:G14"/>
    <mergeCell ref="C5:M5"/>
    <mergeCell ref="C6:M6"/>
    <mergeCell ref="C7:M7"/>
    <mergeCell ref="D11:E11"/>
    <mergeCell ref="F11:G11"/>
    <mergeCell ref="B3:C3"/>
    <mergeCell ref="C23:M23"/>
    <mergeCell ref="C19:M19"/>
    <mergeCell ref="C20:M20"/>
    <mergeCell ref="C21:M21"/>
    <mergeCell ref="C22:M22"/>
    <mergeCell ref="D15:E15"/>
    <mergeCell ref="F15:G15"/>
    <mergeCell ref="D16:E16"/>
    <mergeCell ref="F16:G16"/>
    <mergeCell ref="F17:G17"/>
    <mergeCell ref="D17:E17"/>
    <mergeCell ref="D12:E12"/>
    <mergeCell ref="F12:G12"/>
    <mergeCell ref="D13:E13"/>
    <mergeCell ref="F13:G13"/>
  </mergeCell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0"/>
  <sheetViews>
    <sheetView workbookViewId="0">
      <selection activeCell="S25" sqref="S25"/>
    </sheetView>
  </sheetViews>
  <sheetFormatPr baseColWidth="10" defaultRowHeight="15" x14ac:dyDescent="0.25"/>
  <cols>
    <col min="1" max="2" width="11.42578125" style="2"/>
    <col min="3" max="3" width="13.7109375" style="2" customWidth="1"/>
    <col min="4" max="4" width="11.42578125" style="2"/>
    <col min="5" max="5" width="12.42578125" style="2" customWidth="1"/>
    <col min="6" max="6" width="11.42578125" style="2"/>
    <col min="7" max="7" width="15.5703125" style="2" bestFit="1" customWidth="1"/>
    <col min="8" max="8" width="14" style="2" customWidth="1"/>
    <col min="9" max="12" width="11.42578125" style="2"/>
    <col min="13" max="13" width="13" style="2" customWidth="1"/>
    <col min="14" max="16384" width="11.42578125" style="2"/>
  </cols>
  <sheetData>
    <row r="2" spans="2:14" ht="15.75" thickBot="1" x14ac:dyDescent="0.3"/>
    <row r="3" spans="2:14" ht="19.5" thickBot="1" x14ac:dyDescent="0.35">
      <c r="B3" s="184" t="s">
        <v>116</v>
      </c>
      <c r="C3" s="185"/>
      <c r="D3" s="42"/>
      <c r="E3" s="42"/>
      <c r="F3" s="42"/>
      <c r="G3" s="42"/>
      <c r="H3" s="42"/>
      <c r="I3" s="42"/>
      <c r="J3" s="42"/>
      <c r="K3" s="42"/>
      <c r="L3" s="42"/>
      <c r="M3" s="42"/>
      <c r="N3" s="43"/>
    </row>
    <row r="4" spans="2:14" x14ac:dyDescent="0.25">
      <c r="B4" s="44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</row>
    <row r="5" spans="2:14" ht="18.75" x14ac:dyDescent="0.3">
      <c r="B5" s="44"/>
      <c r="C5" s="68" t="s">
        <v>69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24"/>
    </row>
    <row r="6" spans="2:14" ht="18.75" x14ac:dyDescent="0.3">
      <c r="B6" s="44"/>
      <c r="C6" s="68" t="s">
        <v>120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24"/>
    </row>
    <row r="7" spans="2:14" ht="18.75" x14ac:dyDescent="0.3">
      <c r="B7" s="44"/>
      <c r="C7" s="68" t="s">
        <v>156</v>
      </c>
      <c r="D7" s="68"/>
      <c r="E7" s="68"/>
      <c r="F7" s="68"/>
      <c r="G7" s="68"/>
      <c r="H7" s="68"/>
      <c r="I7" s="68"/>
      <c r="J7" s="68"/>
      <c r="K7" s="68"/>
      <c r="L7" s="68"/>
      <c r="M7" s="68"/>
      <c r="N7" s="24"/>
    </row>
    <row r="8" spans="2:14" x14ac:dyDescent="0.25">
      <c r="B8" s="44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4"/>
    </row>
    <row r="9" spans="2:14" x14ac:dyDescent="0.25">
      <c r="B9" s="44"/>
      <c r="C9" s="187" t="s">
        <v>178</v>
      </c>
      <c r="D9" s="188"/>
      <c r="E9" s="188"/>
      <c r="F9" s="188"/>
      <c r="G9" s="188"/>
      <c r="H9" s="188"/>
      <c r="I9" s="188"/>
      <c r="J9" s="188"/>
      <c r="K9" s="188"/>
      <c r="L9" s="188"/>
      <c r="M9" s="189"/>
      <c r="N9" s="24"/>
    </row>
    <row r="10" spans="2:14" x14ac:dyDescent="0.25">
      <c r="B10" s="44"/>
      <c r="C10" s="190" t="s">
        <v>136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91"/>
      <c r="N10" s="24"/>
    </row>
    <row r="11" spans="2:14" x14ac:dyDescent="0.25">
      <c r="B11" s="44"/>
      <c r="C11" s="190" t="s">
        <v>137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91"/>
      <c r="N11" s="24"/>
    </row>
    <row r="12" spans="2:14" x14ac:dyDescent="0.25">
      <c r="B12" s="44"/>
      <c r="C12" s="190" t="s">
        <v>179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91"/>
      <c r="N12" s="24"/>
    </row>
    <row r="13" spans="2:14" x14ac:dyDescent="0.25">
      <c r="B13" s="44"/>
      <c r="C13" s="192" t="s">
        <v>138</v>
      </c>
      <c r="D13" s="193"/>
      <c r="E13" s="193"/>
      <c r="F13" s="193"/>
      <c r="G13" s="193"/>
      <c r="H13" s="193"/>
      <c r="I13" s="193"/>
      <c r="J13" s="193"/>
      <c r="K13" s="193"/>
      <c r="L13" s="193"/>
      <c r="M13" s="194"/>
      <c r="N13" s="24"/>
    </row>
    <row r="14" spans="2:14" x14ac:dyDescent="0.25">
      <c r="B14" s="44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</row>
    <row r="15" spans="2:14" x14ac:dyDescent="0.25">
      <c r="B15" s="44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/>
    </row>
    <row r="16" spans="2:14" x14ac:dyDescent="0.25">
      <c r="B16" s="4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</row>
    <row r="17" spans="2:14" ht="75" customHeight="1" x14ac:dyDescent="0.3">
      <c r="B17" s="44"/>
      <c r="C17" s="49" t="s">
        <v>3</v>
      </c>
      <c r="D17" s="186" t="s">
        <v>139</v>
      </c>
      <c r="E17" s="186"/>
      <c r="F17" s="186" t="s">
        <v>140</v>
      </c>
      <c r="G17" s="186"/>
      <c r="H17" s="49" t="s">
        <v>141</v>
      </c>
      <c r="I17" s="186" t="s">
        <v>142</v>
      </c>
      <c r="J17" s="186"/>
      <c r="K17" s="23"/>
      <c r="L17" s="23"/>
      <c r="M17" s="23"/>
      <c r="N17" s="24"/>
    </row>
    <row r="18" spans="2:14" x14ac:dyDescent="0.25">
      <c r="B18" s="44"/>
      <c r="C18" s="180">
        <v>520</v>
      </c>
      <c r="D18" s="181"/>
      <c r="E18" s="181"/>
      <c r="F18" s="182">
        <f>D18*8</f>
        <v>0</v>
      </c>
      <c r="G18" s="182"/>
      <c r="H18" s="181"/>
      <c r="I18" s="183">
        <f>C18*F18*H18</f>
        <v>0</v>
      </c>
      <c r="J18" s="183"/>
      <c r="K18" s="23"/>
      <c r="L18" s="23"/>
      <c r="M18" s="23"/>
      <c r="N18" s="24"/>
    </row>
    <row r="19" spans="2:14" x14ac:dyDescent="0.25">
      <c r="B19" s="44"/>
      <c r="C19" s="180"/>
      <c r="D19" s="181"/>
      <c r="E19" s="181"/>
      <c r="F19" s="182"/>
      <c r="G19" s="182"/>
      <c r="H19" s="181"/>
      <c r="I19" s="183"/>
      <c r="J19" s="183"/>
      <c r="K19" s="23"/>
      <c r="L19" s="23"/>
      <c r="M19" s="23"/>
      <c r="N19" s="24"/>
    </row>
    <row r="20" spans="2:14" ht="15.75" thickBot="1" x14ac:dyDescent="0.3"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7"/>
    </row>
  </sheetData>
  <sheetProtection password="D915" sheet="1" objects="1" scenarios="1"/>
  <mergeCells count="17">
    <mergeCell ref="C7:M7"/>
    <mergeCell ref="B3:C3"/>
    <mergeCell ref="D17:E17"/>
    <mergeCell ref="F17:G17"/>
    <mergeCell ref="I17:J17"/>
    <mergeCell ref="C9:M9"/>
    <mergeCell ref="C10:M10"/>
    <mergeCell ref="C11:M11"/>
    <mergeCell ref="C12:M12"/>
    <mergeCell ref="C13:M13"/>
    <mergeCell ref="C5:M5"/>
    <mergeCell ref="C6:M6"/>
    <mergeCell ref="C18:C19"/>
    <mergeCell ref="D18:E19"/>
    <mergeCell ref="F18:G19"/>
    <mergeCell ref="H18:H19"/>
    <mergeCell ref="I18:J19"/>
  </mergeCells>
  <pageMargins left="0.7" right="0.7" top="0.78740157499999996" bottom="0.78740157499999996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1"/>
  <sheetViews>
    <sheetView workbookViewId="0">
      <selection activeCell="J23" sqref="J23"/>
    </sheetView>
  </sheetViews>
  <sheetFormatPr baseColWidth="10" defaultRowHeight="15" x14ac:dyDescent="0.25"/>
  <cols>
    <col min="1" max="12" width="11.42578125" style="2"/>
    <col min="13" max="13" width="15.42578125" style="2" customWidth="1"/>
    <col min="14" max="16384" width="11.42578125" style="2"/>
  </cols>
  <sheetData>
    <row r="2" spans="2:14" ht="15.75" thickBot="1" x14ac:dyDescent="0.3"/>
    <row r="3" spans="2:14" ht="19.5" thickBot="1" x14ac:dyDescent="0.35">
      <c r="B3" s="108" t="s">
        <v>116</v>
      </c>
      <c r="C3" s="109"/>
      <c r="D3" s="13"/>
      <c r="E3" s="13"/>
      <c r="F3" s="13"/>
      <c r="G3" s="13"/>
      <c r="H3" s="13"/>
      <c r="I3" s="13"/>
      <c r="J3" s="13"/>
      <c r="K3" s="13"/>
      <c r="L3" s="13"/>
      <c r="M3" s="13"/>
      <c r="N3" s="4"/>
    </row>
    <row r="4" spans="2:14" x14ac:dyDescent="0.25"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6"/>
    </row>
    <row r="5" spans="2:14" ht="18.75" x14ac:dyDescent="0.3">
      <c r="B5" s="8"/>
      <c r="C5" s="73" t="s">
        <v>70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6"/>
    </row>
    <row r="6" spans="2:14" ht="18.75" x14ac:dyDescent="0.3">
      <c r="B6" s="8"/>
      <c r="C6" s="73" t="s">
        <v>157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6"/>
    </row>
    <row r="7" spans="2:14" ht="18.75" x14ac:dyDescent="0.3">
      <c r="B7" s="8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6"/>
    </row>
    <row r="8" spans="2:14" ht="18.75" x14ac:dyDescent="0.3">
      <c r="B8" s="8"/>
      <c r="C8" s="73" t="s">
        <v>180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6"/>
    </row>
    <row r="9" spans="2:14" ht="18.75" x14ac:dyDescent="0.3">
      <c r="B9" s="8"/>
      <c r="C9" s="73" t="s">
        <v>158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6"/>
    </row>
    <row r="10" spans="2:14" ht="18.75" x14ac:dyDescent="0.3">
      <c r="B10" s="8"/>
      <c r="C10" s="48" t="s">
        <v>143</v>
      </c>
      <c r="D10" s="48"/>
      <c r="E10" s="48"/>
      <c r="F10" s="48"/>
      <c r="G10" s="48"/>
      <c r="H10" s="48"/>
      <c r="I10" s="7"/>
      <c r="J10" s="7"/>
      <c r="K10" s="7"/>
      <c r="L10" s="7"/>
      <c r="M10" s="7"/>
      <c r="N10" s="6"/>
    </row>
    <row r="11" spans="2:14" ht="15.75" thickBot="1" x14ac:dyDescent="0.3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</row>
  </sheetData>
  <mergeCells count="6">
    <mergeCell ref="C8:M8"/>
    <mergeCell ref="C9:M9"/>
    <mergeCell ref="B3:C3"/>
    <mergeCell ref="C5:M5"/>
    <mergeCell ref="C6:M6"/>
    <mergeCell ref="C7:M7"/>
  </mergeCells>
  <pageMargins left="0.7" right="0.7" top="0.78740157499999996" bottom="0.78740157499999996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7"/>
  <sheetViews>
    <sheetView workbookViewId="0">
      <selection activeCell="M11" sqref="M11"/>
    </sheetView>
  </sheetViews>
  <sheetFormatPr baseColWidth="10" defaultRowHeight="15" x14ac:dyDescent="0.25"/>
  <cols>
    <col min="1" max="4" width="11.42578125" style="2"/>
    <col min="5" max="5" width="12.140625" style="2" customWidth="1"/>
    <col min="6" max="7" width="11.42578125" style="2"/>
    <col min="8" max="8" width="37.5703125" style="2" customWidth="1"/>
    <col min="9" max="9" width="20.5703125" style="2" bestFit="1" customWidth="1"/>
    <col min="10" max="10" width="11.42578125" style="2"/>
    <col min="11" max="11" width="15.7109375" style="2" customWidth="1"/>
    <col min="12" max="12" width="15.28515625" style="2" customWidth="1"/>
    <col min="13" max="16384" width="11.42578125" style="2"/>
  </cols>
  <sheetData>
    <row r="2" spans="2:12" ht="15.75" thickBot="1" x14ac:dyDescent="0.3"/>
    <row r="3" spans="2:12" ht="26.25" x14ac:dyDescent="0.4">
      <c r="B3" s="212" t="s">
        <v>121</v>
      </c>
      <c r="C3" s="213"/>
      <c r="D3" s="213"/>
      <c r="E3" s="213"/>
      <c r="F3" s="213"/>
      <c r="G3" s="213"/>
      <c r="H3" s="213"/>
      <c r="I3" s="50">
        <f>Sitzung!K19</f>
        <v>0</v>
      </c>
      <c r="K3" s="195" t="s">
        <v>160</v>
      </c>
      <c r="L3" s="196"/>
    </row>
    <row r="4" spans="2:12" ht="26.25" x14ac:dyDescent="0.4">
      <c r="B4" s="206" t="s">
        <v>122</v>
      </c>
      <c r="C4" s="207"/>
      <c r="D4" s="207"/>
      <c r="E4" s="207"/>
      <c r="F4" s="207"/>
      <c r="G4" s="207"/>
      <c r="H4" s="207"/>
      <c r="I4" s="51"/>
      <c r="K4" s="197"/>
      <c r="L4" s="198"/>
    </row>
    <row r="5" spans="2:12" ht="26.25" x14ac:dyDescent="0.4">
      <c r="B5" s="208" t="s">
        <v>123</v>
      </c>
      <c r="C5" s="209"/>
      <c r="D5" s="209"/>
      <c r="E5" s="209"/>
      <c r="F5" s="209"/>
      <c r="G5" s="209"/>
      <c r="H5" s="209"/>
      <c r="I5" s="52">
        <f>ÜberstundenI!M11</f>
        <v>0</v>
      </c>
      <c r="K5" s="197"/>
      <c r="L5" s="198"/>
    </row>
    <row r="6" spans="2:12" ht="26.25" x14ac:dyDescent="0.4">
      <c r="B6" s="208" t="s">
        <v>95</v>
      </c>
      <c r="C6" s="209"/>
      <c r="D6" s="209"/>
      <c r="E6" s="209"/>
      <c r="F6" s="209"/>
      <c r="G6" s="209"/>
      <c r="H6" s="209"/>
      <c r="I6" s="52">
        <f>GerüchteI!L11</f>
        <v>0</v>
      </c>
      <c r="K6" s="197"/>
      <c r="L6" s="198"/>
    </row>
    <row r="7" spans="2:12" ht="27" thickBot="1" x14ac:dyDescent="0.45">
      <c r="B7" s="206" t="s">
        <v>124</v>
      </c>
      <c r="C7" s="207"/>
      <c r="D7" s="207"/>
      <c r="E7" s="207"/>
      <c r="F7" s="207"/>
      <c r="G7" s="207"/>
      <c r="H7" s="207"/>
      <c r="I7" s="51"/>
      <c r="K7" s="199"/>
      <c r="L7" s="200"/>
    </row>
    <row r="8" spans="2:12" ht="26.25" x14ac:dyDescent="0.4">
      <c r="B8" s="208" t="s">
        <v>161</v>
      </c>
      <c r="C8" s="209"/>
      <c r="D8" s="209"/>
      <c r="E8" s="209"/>
      <c r="F8" s="209"/>
      <c r="G8" s="209"/>
      <c r="H8" s="209"/>
      <c r="I8" s="52">
        <f>GerüchteII!J11</f>
        <v>0</v>
      </c>
    </row>
    <row r="9" spans="2:12" ht="26.25" x14ac:dyDescent="0.4">
      <c r="B9" s="206" t="s">
        <v>125</v>
      </c>
      <c r="C9" s="207"/>
      <c r="D9" s="207"/>
      <c r="E9" s="207"/>
      <c r="F9" s="207"/>
      <c r="G9" s="207"/>
      <c r="H9" s="207"/>
      <c r="I9" s="51"/>
    </row>
    <row r="10" spans="2:12" ht="26.25" x14ac:dyDescent="0.4">
      <c r="B10" s="208" t="s">
        <v>126</v>
      </c>
      <c r="C10" s="209"/>
      <c r="D10" s="209"/>
      <c r="E10" s="209"/>
      <c r="F10" s="209"/>
      <c r="G10" s="209"/>
      <c r="H10" s="209"/>
      <c r="I10" s="52">
        <f>MitarbeiterfluktuationI!H17</f>
        <v>0</v>
      </c>
    </row>
    <row r="11" spans="2:12" ht="26.25" x14ac:dyDescent="0.4">
      <c r="B11" s="208" t="s">
        <v>127</v>
      </c>
      <c r="C11" s="209"/>
      <c r="D11" s="209"/>
      <c r="E11" s="209"/>
      <c r="F11" s="209"/>
      <c r="G11" s="209"/>
      <c r="H11" s="209"/>
      <c r="I11" s="52">
        <f>MitarbeiterfluktuationII!M49</f>
        <v>0</v>
      </c>
    </row>
    <row r="12" spans="2:12" ht="26.25" x14ac:dyDescent="0.4">
      <c r="B12" s="208" t="s">
        <v>128</v>
      </c>
      <c r="C12" s="209"/>
      <c r="D12" s="209"/>
      <c r="E12" s="209"/>
      <c r="F12" s="209"/>
      <c r="G12" s="209"/>
      <c r="H12" s="209"/>
      <c r="I12" s="52">
        <f>MitarbeiterfluktuationIII!F12</f>
        <v>0</v>
      </c>
    </row>
    <row r="13" spans="2:12" ht="26.25" x14ac:dyDescent="0.4">
      <c r="B13" s="208" t="s">
        <v>129</v>
      </c>
      <c r="C13" s="209"/>
      <c r="D13" s="209"/>
      <c r="E13" s="209"/>
      <c r="F13" s="209"/>
      <c r="G13" s="209"/>
      <c r="H13" s="209"/>
      <c r="I13" s="52">
        <f>Einarbeiten!F17</f>
        <v>0</v>
      </c>
    </row>
    <row r="14" spans="2:12" ht="26.25" x14ac:dyDescent="0.4">
      <c r="B14" s="206" t="s">
        <v>130</v>
      </c>
      <c r="C14" s="207"/>
      <c r="D14" s="207"/>
      <c r="E14" s="207"/>
      <c r="F14" s="207"/>
      <c r="G14" s="207"/>
      <c r="H14" s="207"/>
      <c r="I14" s="51"/>
    </row>
    <row r="15" spans="2:12" ht="26.25" x14ac:dyDescent="0.4">
      <c r="B15" s="210" t="s">
        <v>131</v>
      </c>
      <c r="C15" s="211"/>
      <c r="D15" s="211"/>
      <c r="E15" s="211"/>
      <c r="F15" s="211"/>
      <c r="G15" s="211"/>
      <c r="H15" s="211"/>
      <c r="I15" s="53">
        <f>KrankenständeII!I18</f>
        <v>0</v>
      </c>
    </row>
    <row r="16" spans="2:12" ht="27" thickBot="1" x14ac:dyDescent="0.45">
      <c r="B16" s="201" t="s">
        <v>132</v>
      </c>
      <c r="C16" s="202"/>
      <c r="D16" s="202"/>
      <c r="E16" s="202"/>
      <c r="F16" s="202"/>
      <c r="G16" s="202"/>
      <c r="H16" s="202"/>
      <c r="I16" s="54"/>
    </row>
    <row r="17" spans="2:9" ht="27" thickBot="1" x14ac:dyDescent="0.45">
      <c r="B17" s="203" t="s">
        <v>159</v>
      </c>
      <c r="C17" s="204"/>
      <c r="D17" s="204"/>
      <c r="E17" s="204"/>
      <c r="F17" s="204"/>
      <c r="G17" s="204"/>
      <c r="H17" s="205"/>
      <c r="I17" s="55">
        <f>SUM(I3:I16)</f>
        <v>0</v>
      </c>
    </row>
  </sheetData>
  <sheetProtection password="D915" sheet="1" objects="1" scenarios="1"/>
  <mergeCells count="16">
    <mergeCell ref="K3:L7"/>
    <mergeCell ref="B16:H16"/>
    <mergeCell ref="B17:H17"/>
    <mergeCell ref="B7:H7"/>
    <mergeCell ref="B8:H8"/>
    <mergeCell ref="B10:H10"/>
    <mergeCell ref="B11:H11"/>
    <mergeCell ref="B12:H12"/>
    <mergeCell ref="B13:H13"/>
    <mergeCell ref="B14:H14"/>
    <mergeCell ref="B15:H15"/>
    <mergeCell ref="B3:H3"/>
    <mergeCell ref="B4:H4"/>
    <mergeCell ref="B5:H5"/>
    <mergeCell ref="B6:H6"/>
    <mergeCell ref="B9:H9"/>
  </mergeCell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7"/>
  <sheetViews>
    <sheetView workbookViewId="0">
      <pane ySplit="18" topLeftCell="A19" activePane="bottomLeft" state="frozen"/>
      <selection pane="bottomLeft" activeCell="S27" sqref="S27"/>
    </sheetView>
  </sheetViews>
  <sheetFormatPr baseColWidth="10" defaultRowHeight="15" x14ac:dyDescent="0.25"/>
  <cols>
    <col min="1" max="16384" width="11.42578125" style="2"/>
  </cols>
  <sheetData>
    <row r="2" spans="2:17" ht="15.75" thickBot="1" x14ac:dyDescent="0.3"/>
    <row r="3" spans="2:17" ht="19.5" thickBot="1" x14ac:dyDescent="0.35">
      <c r="B3" s="65" t="s">
        <v>115</v>
      </c>
      <c r="C3" s="67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4"/>
    </row>
    <row r="4" spans="2:17" x14ac:dyDescent="0.25"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6"/>
    </row>
    <row r="5" spans="2:17" ht="18.75" customHeight="1" x14ac:dyDescent="0.3">
      <c r="B5" s="8"/>
      <c r="C5" s="69" t="s">
        <v>102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20"/>
      <c r="Q5" s="14"/>
    </row>
    <row r="6" spans="2:17" ht="18.75" x14ac:dyDescent="0.3">
      <c r="B6" s="8"/>
      <c r="C6" s="68" t="s">
        <v>103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20"/>
      <c r="Q6" s="14"/>
    </row>
    <row r="7" spans="2:17" ht="18.75" x14ac:dyDescent="0.3">
      <c r="B7" s="8"/>
      <c r="C7" s="68" t="s">
        <v>149</v>
      </c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20"/>
      <c r="Q7" s="14"/>
    </row>
    <row r="8" spans="2:17" ht="18.75" x14ac:dyDescent="0.3">
      <c r="B8" s="8"/>
      <c r="C8" s="68" t="s">
        <v>148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20"/>
      <c r="Q8" s="14"/>
    </row>
    <row r="9" spans="2:17" ht="18.75" x14ac:dyDescent="0.3">
      <c r="B9" s="8"/>
      <c r="C9" s="68" t="s">
        <v>104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20"/>
      <c r="Q9" s="14"/>
    </row>
    <row r="10" spans="2:17" x14ac:dyDescent="0.25">
      <c r="B10" s="8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</row>
    <row r="11" spans="2:17" ht="18.75" x14ac:dyDescent="0.3">
      <c r="B11" s="8"/>
      <c r="C11" s="56" t="s">
        <v>106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70"/>
      <c r="Q11" s="14"/>
    </row>
    <row r="12" spans="2:17" ht="18.75" x14ac:dyDescent="0.3">
      <c r="B12" s="8"/>
      <c r="C12" s="69" t="s">
        <v>150</v>
      </c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24"/>
    </row>
    <row r="13" spans="2:17" x14ac:dyDescent="0.25">
      <c r="B13" s="8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4"/>
    </row>
    <row r="14" spans="2:17" ht="18.75" x14ac:dyDescent="0.3">
      <c r="B14" s="8"/>
      <c r="C14" s="68" t="s">
        <v>151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71"/>
      <c r="Q14" s="14"/>
    </row>
    <row r="15" spans="2:17" ht="18.75" customHeight="1" x14ac:dyDescent="0.3">
      <c r="B15" s="8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35"/>
      <c r="Q15" s="15"/>
    </row>
    <row r="16" spans="2:17" ht="18.75" x14ac:dyDescent="0.3">
      <c r="B16" s="8"/>
      <c r="C16" s="69" t="s">
        <v>105</v>
      </c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"/>
    </row>
    <row r="17" spans="2:16" ht="15.75" thickBot="1" x14ac:dyDescent="0.3"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1"/>
    </row>
  </sheetData>
  <sheetProtection password="D915" sheet="1" objects="1" scenarios="1"/>
  <mergeCells count="11">
    <mergeCell ref="B3:C3"/>
    <mergeCell ref="C16:O16"/>
    <mergeCell ref="C11:P11"/>
    <mergeCell ref="C14:P14"/>
    <mergeCell ref="C15:O15"/>
    <mergeCell ref="C5:O5"/>
    <mergeCell ref="C6:O6"/>
    <mergeCell ref="C7:O7"/>
    <mergeCell ref="C8:O8"/>
    <mergeCell ref="C9:O9"/>
    <mergeCell ref="C12:O12"/>
  </mergeCell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0"/>
  <sheetViews>
    <sheetView workbookViewId="0">
      <selection activeCell="S9" sqref="S9"/>
    </sheetView>
  </sheetViews>
  <sheetFormatPr baseColWidth="10" defaultRowHeight="15" x14ac:dyDescent="0.25"/>
  <cols>
    <col min="1" max="2" width="11.42578125" style="2"/>
    <col min="3" max="3" width="12.85546875" style="2" customWidth="1"/>
    <col min="4" max="5" width="11.42578125" style="2"/>
    <col min="6" max="6" width="12" style="2" customWidth="1"/>
    <col min="7" max="7" width="11.42578125" style="2" customWidth="1"/>
    <col min="8" max="14" width="11.42578125" style="2"/>
    <col min="15" max="15" width="12.85546875" style="2" customWidth="1"/>
    <col min="16" max="16384" width="11.42578125" style="2"/>
  </cols>
  <sheetData>
    <row r="2" spans="2:17" ht="15.75" thickBot="1" x14ac:dyDescent="0.3"/>
    <row r="3" spans="2:17" ht="19.5" thickBot="1" x14ac:dyDescent="0.35">
      <c r="B3" s="36" t="s">
        <v>39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4"/>
    </row>
    <row r="4" spans="2:17" x14ac:dyDescent="0.25">
      <c r="B4" s="8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6"/>
    </row>
    <row r="5" spans="2:17" ht="18.75" x14ac:dyDescent="0.3">
      <c r="B5" s="5" t="s">
        <v>9</v>
      </c>
      <c r="C5" s="68" t="s">
        <v>107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6"/>
    </row>
    <row r="6" spans="2:17" ht="18.75" x14ac:dyDescent="0.3">
      <c r="B6" s="8"/>
      <c r="C6" s="68" t="s">
        <v>144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6"/>
    </row>
    <row r="7" spans="2:17" ht="18.75" x14ac:dyDescent="0.3">
      <c r="B7" s="8"/>
      <c r="C7" s="68" t="s">
        <v>108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6"/>
    </row>
    <row r="8" spans="2:17" ht="18.75" x14ac:dyDescent="0.3">
      <c r="B8" s="8"/>
      <c r="C8" s="68" t="s">
        <v>109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"/>
    </row>
    <row r="9" spans="2:17" ht="18.75" x14ac:dyDescent="0.3">
      <c r="B9" s="8"/>
      <c r="C9" s="73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6"/>
    </row>
    <row r="10" spans="2:17" ht="15.75" x14ac:dyDescent="0.3">
      <c r="B10" s="8"/>
      <c r="C10" s="69" t="s">
        <v>111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6"/>
    </row>
    <row r="11" spans="2:17" ht="18.75" x14ac:dyDescent="0.3">
      <c r="B11" s="8"/>
      <c r="C11" s="68" t="s">
        <v>110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6"/>
      <c r="Q11" s="37"/>
    </row>
    <row r="12" spans="2:17" ht="18.75" x14ac:dyDescent="0.3">
      <c r="B12" s="8"/>
      <c r="C12" s="68" t="s">
        <v>168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6"/>
    </row>
    <row r="13" spans="2:17" ht="19.5" thickBot="1" x14ac:dyDescent="0.35">
      <c r="B13" s="8"/>
      <c r="C13" s="73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6"/>
    </row>
    <row r="14" spans="2:17" ht="18.75" x14ac:dyDescent="0.3">
      <c r="B14" s="8"/>
      <c r="C14" s="81" t="s">
        <v>28</v>
      </c>
      <c r="D14" s="82"/>
      <c r="E14" s="82" t="s">
        <v>46</v>
      </c>
      <c r="F14" s="83"/>
      <c r="G14" s="82" t="s">
        <v>29</v>
      </c>
      <c r="H14" s="83"/>
      <c r="I14" s="82" t="s">
        <v>30</v>
      </c>
      <c r="J14" s="83"/>
      <c r="K14" s="82" t="s">
        <v>24</v>
      </c>
      <c r="L14" s="84"/>
      <c r="M14" s="16"/>
      <c r="N14" s="16"/>
      <c r="O14" s="16"/>
      <c r="P14" s="6"/>
    </row>
    <row r="15" spans="2:17" ht="28.5" x14ac:dyDescent="0.45">
      <c r="B15" s="8"/>
      <c r="C15" s="78" t="s">
        <v>31</v>
      </c>
      <c r="D15" s="79"/>
      <c r="E15" s="75"/>
      <c r="F15" s="75"/>
      <c r="G15" s="75"/>
      <c r="H15" s="75"/>
      <c r="I15" s="75"/>
      <c r="J15" s="75"/>
      <c r="K15" s="76">
        <f>E15*G15*I15</f>
        <v>0</v>
      </c>
      <c r="L15" s="77"/>
      <c r="M15" s="16"/>
      <c r="N15" s="16"/>
      <c r="O15" s="16"/>
      <c r="P15" s="6"/>
    </row>
    <row r="16" spans="2:17" ht="28.5" x14ac:dyDescent="0.45">
      <c r="B16" s="8"/>
      <c r="C16" s="78" t="s">
        <v>38</v>
      </c>
      <c r="D16" s="79"/>
      <c r="E16" s="75"/>
      <c r="F16" s="75"/>
      <c r="G16" s="75"/>
      <c r="H16" s="75"/>
      <c r="I16" s="75"/>
      <c r="J16" s="75"/>
      <c r="K16" s="76">
        <f t="shared" ref="K16:K18" si="0">E16*G16*I16</f>
        <v>0</v>
      </c>
      <c r="L16" s="77"/>
      <c r="M16" s="16"/>
      <c r="N16" s="16"/>
      <c r="O16" s="16"/>
      <c r="P16" s="6"/>
    </row>
    <row r="17" spans="2:16" ht="28.5" x14ac:dyDescent="0.45">
      <c r="B17" s="8"/>
      <c r="C17" s="78" t="s">
        <v>0</v>
      </c>
      <c r="D17" s="79"/>
      <c r="E17" s="75"/>
      <c r="F17" s="75"/>
      <c r="G17" s="75"/>
      <c r="H17" s="75"/>
      <c r="I17" s="75"/>
      <c r="J17" s="75"/>
      <c r="K17" s="76">
        <f t="shared" si="0"/>
        <v>0</v>
      </c>
      <c r="L17" s="77"/>
      <c r="M17" s="16"/>
      <c r="N17" s="16"/>
      <c r="O17" s="16"/>
      <c r="P17" s="6"/>
    </row>
    <row r="18" spans="2:16" ht="28.5" x14ac:dyDescent="0.45">
      <c r="B18" s="8"/>
      <c r="C18" s="78" t="s">
        <v>1</v>
      </c>
      <c r="D18" s="79"/>
      <c r="E18" s="75"/>
      <c r="F18" s="75"/>
      <c r="G18" s="75"/>
      <c r="H18" s="75"/>
      <c r="I18" s="75"/>
      <c r="J18" s="75"/>
      <c r="K18" s="76">
        <f t="shared" si="0"/>
        <v>0</v>
      </c>
      <c r="L18" s="77"/>
      <c r="M18" s="16"/>
      <c r="N18" s="16"/>
      <c r="O18" s="16"/>
      <c r="P18" s="6"/>
    </row>
    <row r="19" spans="2:16" ht="29.25" thickBot="1" x14ac:dyDescent="0.5">
      <c r="B19" s="8"/>
      <c r="C19" s="87" t="s">
        <v>8</v>
      </c>
      <c r="D19" s="88"/>
      <c r="E19" s="89"/>
      <c r="F19" s="89"/>
      <c r="G19" s="89"/>
      <c r="H19" s="89"/>
      <c r="I19" s="89"/>
      <c r="J19" s="89"/>
      <c r="K19" s="85">
        <f>K15+K16+K17+K18</f>
        <v>0</v>
      </c>
      <c r="L19" s="86"/>
      <c r="M19" s="16"/>
      <c r="N19" s="16"/>
      <c r="O19" s="16"/>
      <c r="P19" s="6"/>
    </row>
    <row r="20" spans="2:16" ht="19.5" thickBot="1" x14ac:dyDescent="0.35">
      <c r="B20" s="9"/>
      <c r="C20" s="17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1"/>
    </row>
  </sheetData>
  <sheetProtection password="D915" sheet="1" objects="1" scenarios="1"/>
  <mergeCells count="40">
    <mergeCell ref="K19:L19"/>
    <mergeCell ref="C19:D19"/>
    <mergeCell ref="E17:F17"/>
    <mergeCell ref="G17:H17"/>
    <mergeCell ref="I17:J17"/>
    <mergeCell ref="K17:L17"/>
    <mergeCell ref="I18:J18"/>
    <mergeCell ref="K18:L18"/>
    <mergeCell ref="E18:F18"/>
    <mergeCell ref="G18:H18"/>
    <mergeCell ref="E19:F19"/>
    <mergeCell ref="G19:H19"/>
    <mergeCell ref="I19:J19"/>
    <mergeCell ref="C16:D16"/>
    <mergeCell ref="C17:D17"/>
    <mergeCell ref="C18:D18"/>
    <mergeCell ref="C10:O10"/>
    <mergeCell ref="C11:O11"/>
    <mergeCell ref="C12:O12"/>
    <mergeCell ref="C13:O13"/>
    <mergeCell ref="C14:D14"/>
    <mergeCell ref="E14:F14"/>
    <mergeCell ref="G14:H14"/>
    <mergeCell ref="I14:J14"/>
    <mergeCell ref="K14:L14"/>
    <mergeCell ref="E16:F16"/>
    <mergeCell ref="G16:H16"/>
    <mergeCell ref="I16:J16"/>
    <mergeCell ref="K16:L16"/>
    <mergeCell ref="E15:F15"/>
    <mergeCell ref="G15:H15"/>
    <mergeCell ref="I15:J15"/>
    <mergeCell ref="K15:L15"/>
    <mergeCell ref="C15:D15"/>
    <mergeCell ref="C4:O4"/>
    <mergeCell ref="C5:O5"/>
    <mergeCell ref="C6:O6"/>
    <mergeCell ref="C7:O7"/>
    <mergeCell ref="C9:O9"/>
    <mergeCell ref="C8:O8"/>
  </mergeCell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2"/>
  <sheetViews>
    <sheetView workbookViewId="0">
      <selection activeCell="F16" sqref="F16"/>
    </sheetView>
  </sheetViews>
  <sheetFormatPr baseColWidth="10" defaultRowHeight="15" x14ac:dyDescent="0.25"/>
  <cols>
    <col min="1" max="5" width="11.42578125" style="2"/>
    <col min="6" max="6" width="9.42578125" style="2" customWidth="1"/>
    <col min="7" max="7" width="13.140625" style="2" customWidth="1"/>
    <col min="8" max="16384" width="11.42578125" style="2"/>
  </cols>
  <sheetData>
    <row r="2" spans="2:15" ht="15.75" thickBot="1" x14ac:dyDescent="0.3"/>
    <row r="3" spans="2:15" ht="19.5" thickBot="1" x14ac:dyDescent="0.35">
      <c r="B3" s="65" t="s">
        <v>79</v>
      </c>
      <c r="C3" s="66"/>
      <c r="D3" s="67"/>
      <c r="E3" s="13"/>
      <c r="F3" s="13"/>
      <c r="G3" s="13"/>
      <c r="H3" s="13"/>
      <c r="I3" s="13"/>
      <c r="J3" s="13"/>
      <c r="K3" s="13"/>
      <c r="L3" s="13"/>
      <c r="M3" s="13"/>
      <c r="N3" s="13"/>
      <c r="O3" s="4"/>
    </row>
    <row r="4" spans="2:15" x14ac:dyDescent="0.25"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6"/>
    </row>
    <row r="5" spans="2:15" ht="18.75" x14ac:dyDescent="0.3">
      <c r="B5" s="5" t="s">
        <v>9</v>
      </c>
      <c r="C5" s="73" t="s">
        <v>169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93"/>
    </row>
    <row r="6" spans="2:15" ht="18.75" x14ac:dyDescent="0.3">
      <c r="B6" s="8"/>
      <c r="C6" s="73" t="s">
        <v>81</v>
      </c>
      <c r="D6" s="73"/>
      <c r="E6" s="73"/>
      <c r="F6" s="73"/>
      <c r="G6" s="73"/>
      <c r="H6" s="73"/>
      <c r="I6" s="73"/>
      <c r="J6" s="73"/>
      <c r="K6" s="73"/>
      <c r="L6" s="73"/>
      <c r="M6" s="7"/>
      <c r="N6" s="7"/>
      <c r="O6" s="6"/>
    </row>
    <row r="7" spans="2:15" ht="19.5" thickBot="1" x14ac:dyDescent="0.35">
      <c r="B7" s="8"/>
      <c r="C7" s="41"/>
      <c r="D7" s="41"/>
      <c r="E7" s="41"/>
      <c r="F7" s="41"/>
      <c r="G7" s="41"/>
      <c r="H7" s="41"/>
      <c r="I7" s="41"/>
      <c r="J7" s="41"/>
      <c r="K7" s="41"/>
      <c r="L7" s="41"/>
      <c r="M7" s="7"/>
      <c r="N7" s="7"/>
      <c r="O7" s="6"/>
    </row>
    <row r="8" spans="2:15" ht="15.75" thickBot="1" x14ac:dyDescent="0.3">
      <c r="B8" s="8"/>
      <c r="C8" s="90" t="s">
        <v>162</v>
      </c>
      <c r="D8" s="91"/>
      <c r="E8" s="91"/>
      <c r="F8" s="91"/>
      <c r="G8" s="91"/>
      <c r="H8" s="91"/>
      <c r="I8" s="91"/>
      <c r="J8" s="91"/>
      <c r="K8" s="91"/>
      <c r="L8" s="91"/>
      <c r="M8" s="91"/>
      <c r="N8" s="92"/>
      <c r="O8" s="6"/>
    </row>
    <row r="9" spans="2:15" ht="15.75" thickBot="1" x14ac:dyDescent="0.3">
      <c r="B9" s="8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6"/>
    </row>
    <row r="10" spans="2:15" ht="55.5" customHeight="1" x14ac:dyDescent="0.3">
      <c r="B10" s="8"/>
      <c r="C10" s="81" t="s">
        <v>11</v>
      </c>
      <c r="D10" s="82"/>
      <c r="E10" s="94" t="s">
        <v>32</v>
      </c>
      <c r="F10" s="94"/>
      <c r="G10" s="94" t="s">
        <v>33</v>
      </c>
      <c r="H10" s="94"/>
      <c r="I10" s="82" t="s">
        <v>34</v>
      </c>
      <c r="J10" s="82"/>
      <c r="K10" s="82" t="s">
        <v>2</v>
      </c>
      <c r="L10" s="82"/>
      <c r="M10" s="82" t="s">
        <v>10</v>
      </c>
      <c r="N10" s="95"/>
      <c r="O10" s="6"/>
    </row>
    <row r="11" spans="2:15" ht="29.25" thickBot="1" x14ac:dyDescent="0.5">
      <c r="B11" s="8"/>
      <c r="C11" s="96">
        <v>40</v>
      </c>
      <c r="D11" s="97"/>
      <c r="E11" s="98"/>
      <c r="F11" s="98"/>
      <c r="G11" s="97">
        <f>E11*1.5</f>
        <v>0</v>
      </c>
      <c r="H11" s="97"/>
      <c r="I11" s="98"/>
      <c r="J11" s="98"/>
      <c r="K11" s="98"/>
      <c r="L11" s="98"/>
      <c r="M11" s="85">
        <f>C11*G11*I11*K11</f>
        <v>0</v>
      </c>
      <c r="N11" s="86"/>
      <c r="O11" s="6"/>
    </row>
    <row r="12" spans="2:15" ht="15.75" thickBot="1" x14ac:dyDescent="0.3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/>
    </row>
  </sheetData>
  <sheetProtection password="D915" sheet="1" objects="1" scenarios="1"/>
  <mergeCells count="16">
    <mergeCell ref="C8:N8"/>
    <mergeCell ref="B3:D3"/>
    <mergeCell ref="M11:N11"/>
    <mergeCell ref="C5:O5"/>
    <mergeCell ref="C10:D10"/>
    <mergeCell ref="E10:F10"/>
    <mergeCell ref="G10:H10"/>
    <mergeCell ref="I10:J10"/>
    <mergeCell ref="K10:L10"/>
    <mergeCell ref="M10:N10"/>
    <mergeCell ref="C11:D11"/>
    <mergeCell ref="E11:F11"/>
    <mergeCell ref="G11:H11"/>
    <mergeCell ref="I11:J11"/>
    <mergeCell ref="K11:L11"/>
    <mergeCell ref="C6:L6"/>
  </mergeCell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8"/>
  <sheetViews>
    <sheetView workbookViewId="0">
      <selection activeCell="G21" sqref="G21"/>
    </sheetView>
  </sheetViews>
  <sheetFormatPr baseColWidth="10" defaultRowHeight="15" x14ac:dyDescent="0.25"/>
  <cols>
    <col min="1" max="6" width="11.42578125" style="2"/>
    <col min="7" max="7" width="13.5703125" style="2" customWidth="1"/>
    <col min="8" max="16384" width="11.42578125" style="2"/>
  </cols>
  <sheetData>
    <row r="2" spans="2:15" ht="15.75" thickBot="1" x14ac:dyDescent="0.3"/>
    <row r="3" spans="2:15" ht="19.5" thickBot="1" x14ac:dyDescent="0.35">
      <c r="B3" s="65" t="s">
        <v>40</v>
      </c>
      <c r="C3" s="66"/>
      <c r="D3" s="67"/>
      <c r="E3" s="13"/>
      <c r="F3" s="13"/>
      <c r="G3" s="13"/>
      <c r="H3" s="13"/>
      <c r="I3" s="13"/>
      <c r="J3" s="13"/>
      <c r="K3" s="13"/>
      <c r="L3" s="13"/>
      <c r="M3" s="13"/>
      <c r="N3" s="13"/>
      <c r="O3" s="4"/>
    </row>
    <row r="4" spans="2:15" x14ac:dyDescent="0.25"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6"/>
    </row>
    <row r="5" spans="2:15" ht="18.75" x14ac:dyDescent="0.3">
      <c r="B5" s="5"/>
      <c r="C5" s="68" t="s">
        <v>134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20"/>
    </row>
    <row r="6" spans="2:15" ht="18.75" x14ac:dyDescent="0.3">
      <c r="B6" s="8"/>
      <c r="C6" s="68" t="s">
        <v>72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20"/>
    </row>
    <row r="7" spans="2:15" ht="18.75" x14ac:dyDescent="0.3">
      <c r="B7" s="8"/>
      <c r="C7" s="68" t="s">
        <v>80</v>
      </c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20"/>
    </row>
    <row r="8" spans="2:15" ht="18.75" x14ac:dyDescent="0.3">
      <c r="B8" s="8"/>
      <c r="C8" s="68" t="s">
        <v>170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20"/>
    </row>
    <row r="9" spans="2:15" ht="15.75" thickBot="1" x14ac:dyDescent="0.3">
      <c r="B9" s="8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6"/>
    </row>
    <row r="10" spans="2:15" ht="39" customHeight="1" x14ac:dyDescent="0.3">
      <c r="B10" s="8"/>
      <c r="C10" s="81" t="s">
        <v>3</v>
      </c>
      <c r="D10" s="82"/>
      <c r="E10" s="82" t="s">
        <v>35</v>
      </c>
      <c r="F10" s="82"/>
      <c r="G10" s="82"/>
      <c r="H10" s="94" t="s">
        <v>36</v>
      </c>
      <c r="I10" s="94"/>
      <c r="J10" s="82" t="s">
        <v>2</v>
      </c>
      <c r="K10" s="82"/>
      <c r="L10" s="82" t="s">
        <v>37</v>
      </c>
      <c r="M10" s="95"/>
      <c r="N10" s="7"/>
      <c r="O10" s="6"/>
    </row>
    <row r="11" spans="2:15" ht="29.25" thickBot="1" x14ac:dyDescent="0.5">
      <c r="B11" s="8"/>
      <c r="C11" s="96">
        <v>520</v>
      </c>
      <c r="D11" s="97"/>
      <c r="E11" s="98"/>
      <c r="F11" s="98"/>
      <c r="G11" s="98"/>
      <c r="H11" s="98"/>
      <c r="I11" s="98"/>
      <c r="J11" s="98"/>
      <c r="K11" s="98"/>
      <c r="L11" s="85">
        <f>C11*E11*H11*J11</f>
        <v>0</v>
      </c>
      <c r="M11" s="86"/>
      <c r="N11" s="7"/>
      <c r="O11" s="6"/>
    </row>
    <row r="12" spans="2:15" ht="15.75" thickBot="1" x14ac:dyDescent="0.3">
      <c r="B12" s="8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6"/>
    </row>
    <row r="13" spans="2:15" x14ac:dyDescent="0.25">
      <c r="B13" s="8"/>
      <c r="C13" s="214" t="s">
        <v>152</v>
      </c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6"/>
      <c r="O13" s="6"/>
    </row>
    <row r="14" spans="2:15" x14ac:dyDescent="0.25">
      <c r="B14" s="8"/>
      <c r="C14" s="217" t="s">
        <v>163</v>
      </c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9"/>
      <c r="O14" s="6"/>
    </row>
    <row r="15" spans="2:15" x14ac:dyDescent="0.25">
      <c r="B15" s="8"/>
      <c r="C15" s="217" t="s">
        <v>153</v>
      </c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9"/>
      <c r="O15" s="6"/>
    </row>
    <row r="16" spans="2:15" x14ac:dyDescent="0.25">
      <c r="B16" s="8"/>
      <c r="C16" s="226"/>
      <c r="D16" s="227"/>
      <c r="E16" s="227"/>
      <c r="F16" s="227"/>
      <c r="G16" s="227"/>
      <c r="H16" s="8"/>
      <c r="I16" s="220" t="s">
        <v>145</v>
      </c>
      <c r="J16" s="221"/>
      <c r="K16" s="221"/>
      <c r="L16" s="221"/>
      <c r="M16" s="221"/>
      <c r="N16" s="222"/>
      <c r="O16" s="6"/>
    </row>
    <row r="17" spans="2:15" ht="15.75" thickBot="1" x14ac:dyDescent="0.3">
      <c r="B17" s="8"/>
      <c r="C17" s="223" t="s">
        <v>135</v>
      </c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5"/>
      <c r="O17" s="6"/>
    </row>
    <row r="18" spans="2:15" ht="15.75" thickBot="1" x14ac:dyDescent="0.3"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1"/>
    </row>
  </sheetData>
  <sheetProtection password="D915" sheet="1" objects="1" scenarios="1"/>
  <mergeCells count="19">
    <mergeCell ref="C6:N6"/>
    <mergeCell ref="C7:N7"/>
    <mergeCell ref="C8:N8"/>
    <mergeCell ref="C5:N5"/>
    <mergeCell ref="B3:D3"/>
    <mergeCell ref="E10:G10"/>
    <mergeCell ref="H10:I10"/>
    <mergeCell ref="J10:K10"/>
    <mergeCell ref="L10:M10"/>
    <mergeCell ref="C10:D10"/>
    <mergeCell ref="C13:N13"/>
    <mergeCell ref="C14:N14"/>
    <mergeCell ref="C15:N15"/>
    <mergeCell ref="C17:N17"/>
    <mergeCell ref="C11:D11"/>
    <mergeCell ref="E11:G11"/>
    <mergeCell ref="H11:I11"/>
    <mergeCell ref="J11:K11"/>
    <mergeCell ref="L11:M11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6"/>
  <sheetViews>
    <sheetView workbookViewId="0">
      <selection activeCell="H17" sqref="H17"/>
    </sheetView>
  </sheetViews>
  <sheetFormatPr baseColWidth="10" defaultRowHeight="15" x14ac:dyDescent="0.25"/>
  <cols>
    <col min="1" max="2" width="11.42578125" style="2"/>
    <col min="3" max="3" width="12.28515625" style="2" customWidth="1"/>
    <col min="4" max="6" width="11.42578125" style="2"/>
    <col min="7" max="7" width="14.5703125" style="2" customWidth="1"/>
    <col min="8" max="16384" width="11.42578125" style="2"/>
  </cols>
  <sheetData>
    <row r="2" spans="2:15" ht="15.75" thickBot="1" x14ac:dyDescent="0.3"/>
    <row r="3" spans="2:15" ht="19.5" thickBot="1" x14ac:dyDescent="0.35">
      <c r="B3" s="108" t="s">
        <v>45</v>
      </c>
      <c r="C3" s="109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4"/>
    </row>
    <row r="4" spans="2:15" x14ac:dyDescent="0.25"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6"/>
    </row>
    <row r="5" spans="2:15" ht="18.75" x14ac:dyDescent="0.3">
      <c r="B5" s="8"/>
      <c r="C5" s="68" t="s">
        <v>41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"/>
    </row>
    <row r="6" spans="2:15" ht="18.75" x14ac:dyDescent="0.3">
      <c r="B6" s="8"/>
      <c r="C6" s="68" t="s">
        <v>73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"/>
    </row>
    <row r="7" spans="2:15" ht="18.75" x14ac:dyDescent="0.3">
      <c r="B7" s="8"/>
      <c r="C7" s="68" t="s">
        <v>171</v>
      </c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"/>
    </row>
    <row r="8" spans="2:15" ht="18.75" x14ac:dyDescent="0.3">
      <c r="B8" s="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"/>
    </row>
    <row r="9" spans="2:15" ht="15.75" thickBot="1" x14ac:dyDescent="0.3">
      <c r="B9" s="8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6"/>
    </row>
    <row r="10" spans="2:15" ht="54" customHeight="1" x14ac:dyDescent="0.3">
      <c r="B10" s="8"/>
      <c r="C10" s="81" t="s">
        <v>42</v>
      </c>
      <c r="D10" s="82"/>
      <c r="E10" s="94" t="s">
        <v>43</v>
      </c>
      <c r="F10" s="94"/>
      <c r="G10" s="94"/>
      <c r="H10" s="94" t="s">
        <v>44</v>
      </c>
      <c r="I10" s="94"/>
      <c r="J10" s="82" t="s">
        <v>37</v>
      </c>
      <c r="K10" s="95"/>
      <c r="L10" s="7"/>
      <c r="M10" s="7"/>
      <c r="N10" s="7"/>
      <c r="O10" s="6"/>
    </row>
    <row r="11" spans="2:15" ht="29.25" thickBot="1" x14ac:dyDescent="0.5">
      <c r="B11" s="8"/>
      <c r="C11" s="110"/>
      <c r="D11" s="98"/>
      <c r="E11" s="98"/>
      <c r="F11" s="98"/>
      <c r="G11" s="98"/>
      <c r="H11" s="98"/>
      <c r="I11" s="98"/>
      <c r="J11" s="85">
        <f>C11*E11*H11</f>
        <v>0</v>
      </c>
      <c r="K11" s="86"/>
      <c r="L11" s="7"/>
      <c r="M11" s="7"/>
      <c r="N11" s="7"/>
      <c r="O11" s="6"/>
    </row>
    <row r="12" spans="2:15" ht="15.75" thickBot="1" x14ac:dyDescent="0.3">
      <c r="B12" s="8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6"/>
    </row>
    <row r="13" spans="2:15" x14ac:dyDescent="0.25">
      <c r="B13" s="8"/>
      <c r="C13" s="99" t="s">
        <v>146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1"/>
      <c r="O13" s="6"/>
    </row>
    <row r="14" spans="2:15" x14ac:dyDescent="0.25">
      <c r="B14" s="8"/>
      <c r="C14" s="102" t="s">
        <v>164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4"/>
      <c r="O14" s="6"/>
    </row>
    <row r="15" spans="2:15" ht="15.75" thickBot="1" x14ac:dyDescent="0.3">
      <c r="B15" s="8"/>
      <c r="C15" s="105" t="s">
        <v>147</v>
      </c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7"/>
      <c r="O15" s="6"/>
    </row>
    <row r="16" spans="2:15" ht="15.75" thickBot="1" x14ac:dyDescent="0.3"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/>
    </row>
  </sheetData>
  <sheetProtection password="D915" sheet="1" objects="1" scenarios="1"/>
  <mergeCells count="16">
    <mergeCell ref="C13:N13"/>
    <mergeCell ref="C14:N14"/>
    <mergeCell ref="C15:N15"/>
    <mergeCell ref="B3:C3"/>
    <mergeCell ref="C11:D11"/>
    <mergeCell ref="E11:G11"/>
    <mergeCell ref="H11:I11"/>
    <mergeCell ref="C5:N5"/>
    <mergeCell ref="C6:N6"/>
    <mergeCell ref="C7:N7"/>
    <mergeCell ref="C8:N8"/>
    <mergeCell ref="C10:D10"/>
    <mergeCell ref="E10:G10"/>
    <mergeCell ref="H10:I10"/>
    <mergeCell ref="J10:K10"/>
    <mergeCell ref="J11:K1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8"/>
  <sheetViews>
    <sheetView workbookViewId="0">
      <selection activeCell="C10" sqref="C10:N10"/>
    </sheetView>
  </sheetViews>
  <sheetFormatPr baseColWidth="10" defaultRowHeight="15" x14ac:dyDescent="0.25"/>
  <cols>
    <col min="1" max="6" width="11.42578125" style="2"/>
    <col min="7" max="7" width="13.42578125" style="2" bestFit="1" customWidth="1"/>
    <col min="8" max="16384" width="11.42578125" style="2"/>
  </cols>
  <sheetData>
    <row r="2" spans="2:15" ht="15.75" thickBot="1" x14ac:dyDescent="0.3"/>
    <row r="3" spans="2:15" ht="19.5" thickBot="1" x14ac:dyDescent="0.35">
      <c r="B3" s="38" t="s">
        <v>112</v>
      </c>
      <c r="C3" s="39"/>
      <c r="D3" s="39"/>
      <c r="E3" s="40"/>
      <c r="F3" s="13"/>
      <c r="G3" s="13"/>
      <c r="H3" s="13"/>
      <c r="I3" s="13"/>
      <c r="J3" s="13"/>
      <c r="K3" s="13"/>
      <c r="L3" s="13"/>
      <c r="M3" s="13"/>
      <c r="N3" s="13"/>
      <c r="O3" s="4"/>
    </row>
    <row r="4" spans="2:15" x14ac:dyDescent="0.25"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6"/>
    </row>
    <row r="5" spans="2:15" ht="18.75" x14ac:dyDescent="0.3">
      <c r="B5" s="8"/>
      <c r="C5" s="68" t="s">
        <v>47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"/>
    </row>
    <row r="6" spans="2:15" ht="18.75" x14ac:dyDescent="0.3">
      <c r="B6" s="8"/>
      <c r="C6" s="68" t="s">
        <v>82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"/>
    </row>
    <row r="7" spans="2:15" ht="18.75" x14ac:dyDescent="0.3">
      <c r="B7" s="8"/>
      <c r="C7" s="68" t="s">
        <v>154</v>
      </c>
      <c r="D7" s="68"/>
      <c r="E7" s="68"/>
      <c r="F7" s="68"/>
      <c r="G7" s="68"/>
      <c r="H7" s="68"/>
      <c r="I7" s="68"/>
      <c r="J7" s="68"/>
      <c r="K7" s="68"/>
      <c r="L7" s="68"/>
      <c r="M7" s="68"/>
      <c r="N7" s="31"/>
      <c r="O7" s="6"/>
    </row>
    <row r="8" spans="2:15" ht="18.75" x14ac:dyDescent="0.3">
      <c r="B8" s="8"/>
      <c r="C8" s="68" t="s">
        <v>155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"/>
    </row>
    <row r="9" spans="2:15" ht="18.75" x14ac:dyDescent="0.3">
      <c r="B9" s="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"/>
    </row>
    <row r="10" spans="2:15" ht="18.75" x14ac:dyDescent="0.3">
      <c r="B10" s="8"/>
      <c r="C10" s="68" t="s">
        <v>83</v>
      </c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"/>
    </row>
    <row r="11" spans="2:15" ht="18.75" x14ac:dyDescent="0.3">
      <c r="B11" s="8"/>
      <c r="C11" s="111" t="s">
        <v>117</v>
      </c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31"/>
      <c r="O11" s="6"/>
    </row>
    <row r="12" spans="2:15" ht="18.75" x14ac:dyDescent="0.3">
      <c r="B12" s="8"/>
      <c r="C12" s="68" t="s">
        <v>113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"/>
    </row>
    <row r="13" spans="2:15" ht="18.75" x14ac:dyDescent="0.3">
      <c r="B13" s="8"/>
      <c r="C13" s="68" t="s">
        <v>172</v>
      </c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"/>
    </row>
    <row r="14" spans="2:15" x14ac:dyDescent="0.25">
      <c r="B14" s="8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6"/>
    </row>
    <row r="15" spans="2:15" ht="15.75" thickBot="1" x14ac:dyDescent="0.3">
      <c r="B15" s="8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6"/>
    </row>
    <row r="16" spans="2:15" ht="18.75" x14ac:dyDescent="0.3">
      <c r="B16" s="8"/>
      <c r="C16" s="81" t="s">
        <v>16</v>
      </c>
      <c r="D16" s="82"/>
      <c r="E16" s="82"/>
      <c r="F16" s="82" t="s">
        <v>17</v>
      </c>
      <c r="G16" s="82"/>
      <c r="H16" s="82" t="s">
        <v>37</v>
      </c>
      <c r="I16" s="95"/>
      <c r="J16" s="7"/>
      <c r="K16" s="7"/>
      <c r="L16" s="7"/>
      <c r="M16" s="7"/>
      <c r="N16" s="7"/>
      <c r="O16" s="6"/>
    </row>
    <row r="17" spans="2:15" ht="29.25" thickBot="1" x14ac:dyDescent="0.5">
      <c r="B17" s="8"/>
      <c r="C17" s="110"/>
      <c r="D17" s="98"/>
      <c r="E17" s="98"/>
      <c r="F17" s="97">
        <v>5</v>
      </c>
      <c r="G17" s="97"/>
      <c r="H17" s="85">
        <f>C17*F17</f>
        <v>0</v>
      </c>
      <c r="I17" s="86"/>
      <c r="J17" s="7"/>
      <c r="K17" s="7"/>
      <c r="L17" s="7"/>
      <c r="M17" s="7"/>
      <c r="N17" s="7"/>
      <c r="O17" s="6"/>
    </row>
    <row r="18" spans="2:15" ht="15.75" thickBot="1" x14ac:dyDescent="0.3"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1"/>
    </row>
  </sheetData>
  <sheetProtection password="D915" sheet="1" objects="1" scenarios="1"/>
  <mergeCells count="15">
    <mergeCell ref="C11:M11"/>
    <mergeCell ref="C17:E17"/>
    <mergeCell ref="F17:G17"/>
    <mergeCell ref="H17:I17"/>
    <mergeCell ref="C12:N12"/>
    <mergeCell ref="C13:N13"/>
    <mergeCell ref="C16:E16"/>
    <mergeCell ref="F16:G16"/>
    <mergeCell ref="H16:I16"/>
    <mergeCell ref="C5:N5"/>
    <mergeCell ref="C6:N6"/>
    <mergeCell ref="C8:N8"/>
    <mergeCell ref="C9:N9"/>
    <mergeCell ref="C10:N10"/>
    <mergeCell ref="C7:M7"/>
  </mergeCells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50"/>
  <sheetViews>
    <sheetView zoomScaleNormal="100" workbookViewId="0">
      <selection activeCell="P10" sqref="P10"/>
    </sheetView>
  </sheetViews>
  <sheetFormatPr baseColWidth="10" defaultRowHeight="15" x14ac:dyDescent="0.25"/>
  <cols>
    <col min="1" max="3" width="11.42578125" style="2"/>
    <col min="4" max="4" width="12.28515625" style="2" customWidth="1"/>
    <col min="5" max="5" width="12.7109375" style="2" customWidth="1"/>
    <col min="6" max="12" width="11.42578125" style="2"/>
    <col min="13" max="13" width="15.28515625" style="2" customWidth="1"/>
    <col min="14" max="16384" width="11.42578125" style="2"/>
  </cols>
  <sheetData>
    <row r="2" spans="2:14" ht="15.75" thickBot="1" x14ac:dyDescent="0.3"/>
    <row r="3" spans="2:14" ht="19.5" thickBot="1" x14ac:dyDescent="0.35">
      <c r="B3" s="108" t="s">
        <v>114</v>
      </c>
      <c r="C3" s="116"/>
      <c r="D3" s="109"/>
      <c r="E3" s="13"/>
      <c r="F3" s="13"/>
      <c r="G3" s="13"/>
      <c r="H3" s="13"/>
      <c r="I3" s="13"/>
      <c r="J3" s="13"/>
      <c r="K3" s="13"/>
      <c r="L3" s="13"/>
      <c r="M3" s="13"/>
      <c r="N3" s="4"/>
    </row>
    <row r="4" spans="2:14" x14ac:dyDescent="0.25"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6"/>
    </row>
    <row r="5" spans="2:14" ht="18.75" x14ac:dyDescent="0.3">
      <c r="B5" s="8"/>
      <c r="C5" s="73" t="s">
        <v>165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26"/>
    </row>
    <row r="6" spans="2:14" ht="18.75" x14ac:dyDescent="0.3">
      <c r="B6" s="8"/>
      <c r="C6" s="68" t="s">
        <v>84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71"/>
    </row>
    <row r="7" spans="2:14" ht="18.75" x14ac:dyDescent="0.3">
      <c r="B7" s="8"/>
      <c r="C7" s="68" t="s">
        <v>174</v>
      </c>
      <c r="D7" s="68"/>
      <c r="E7" s="68"/>
      <c r="F7" s="68"/>
      <c r="G7" s="68"/>
      <c r="H7" s="68"/>
      <c r="I7" s="68"/>
      <c r="J7" s="68"/>
      <c r="K7" s="68"/>
      <c r="L7" s="68"/>
      <c r="M7" s="68"/>
      <c r="N7" s="71"/>
    </row>
    <row r="8" spans="2:14" ht="18.75" x14ac:dyDescent="0.3">
      <c r="B8" s="8"/>
      <c r="C8" s="68" t="s">
        <v>77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71"/>
    </row>
    <row r="9" spans="2:14" ht="18.75" x14ac:dyDescent="0.3">
      <c r="B9" s="8"/>
      <c r="C9" s="68" t="s">
        <v>173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71"/>
    </row>
    <row r="10" spans="2:14" ht="15.75" thickBot="1" x14ac:dyDescent="0.3"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6"/>
    </row>
    <row r="11" spans="2:14" ht="19.5" thickBot="1" x14ac:dyDescent="0.35">
      <c r="B11" s="8"/>
      <c r="C11" s="155" t="s">
        <v>49</v>
      </c>
      <c r="D11" s="156"/>
      <c r="E11" s="157"/>
      <c r="F11" s="7"/>
      <c r="G11" s="7"/>
      <c r="H11" s="7"/>
      <c r="I11" s="7"/>
      <c r="J11" s="7"/>
      <c r="K11" s="7"/>
      <c r="L11" s="7"/>
      <c r="M11" s="7"/>
      <c r="N11" s="6"/>
    </row>
    <row r="12" spans="2:14" ht="56.25" customHeight="1" x14ac:dyDescent="0.3">
      <c r="B12" s="8"/>
      <c r="C12" s="139" t="s">
        <v>74</v>
      </c>
      <c r="D12" s="132"/>
      <c r="E12" s="94" t="s">
        <v>85</v>
      </c>
      <c r="F12" s="94"/>
      <c r="G12" s="94"/>
      <c r="H12" s="94" t="s">
        <v>48</v>
      </c>
      <c r="I12" s="94"/>
      <c r="J12" s="82" t="s">
        <v>4</v>
      </c>
      <c r="K12" s="95"/>
      <c r="L12" s="7"/>
      <c r="M12" s="7"/>
      <c r="N12" s="6"/>
    </row>
    <row r="13" spans="2:14" ht="29.25" thickBot="1" x14ac:dyDescent="0.5">
      <c r="B13" s="8"/>
      <c r="C13" s="158"/>
      <c r="D13" s="159"/>
      <c r="E13" s="159"/>
      <c r="F13" s="159"/>
      <c r="G13" s="159"/>
      <c r="H13" s="159"/>
      <c r="I13" s="159"/>
      <c r="J13" s="85">
        <f>C13*E13*H13</f>
        <v>0</v>
      </c>
      <c r="K13" s="86"/>
      <c r="L13" s="7"/>
      <c r="M13" s="7"/>
      <c r="N13" s="6"/>
    </row>
    <row r="14" spans="2:14" x14ac:dyDescent="0.25">
      <c r="B14" s="8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6"/>
    </row>
    <row r="15" spans="2:14" x14ac:dyDescent="0.25">
      <c r="B15" s="8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6"/>
    </row>
    <row r="16" spans="2:14" ht="15.75" thickBot="1" x14ac:dyDescent="0.3">
      <c r="B16" s="8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6"/>
    </row>
    <row r="17" spans="2:19" ht="19.5" thickBot="1" x14ac:dyDescent="0.35">
      <c r="B17" s="8"/>
      <c r="C17" s="128" t="s">
        <v>12</v>
      </c>
      <c r="D17" s="129"/>
      <c r="E17" s="130"/>
      <c r="F17" s="7"/>
      <c r="G17" s="7"/>
      <c r="H17" s="7"/>
      <c r="I17" s="7"/>
      <c r="J17" s="7"/>
      <c r="K17" s="7"/>
      <c r="L17" s="7"/>
      <c r="M17" s="7"/>
      <c r="N17" s="6"/>
    </row>
    <row r="18" spans="2:19" ht="18.75" x14ac:dyDescent="0.3">
      <c r="B18" s="8"/>
      <c r="C18" s="139" t="s">
        <v>50</v>
      </c>
      <c r="D18" s="132"/>
      <c r="E18" s="82" t="s">
        <v>51</v>
      </c>
      <c r="F18" s="82"/>
      <c r="G18" s="122"/>
      <c r="H18" s="122" t="s">
        <v>52</v>
      </c>
      <c r="I18" s="123"/>
      <c r="J18" s="123"/>
      <c r="K18" s="124"/>
      <c r="L18" s="82" t="s">
        <v>4</v>
      </c>
      <c r="M18" s="95"/>
      <c r="N18" s="6"/>
    </row>
    <row r="19" spans="2:19" ht="29.25" thickBot="1" x14ac:dyDescent="0.5">
      <c r="B19" s="8"/>
      <c r="C19" s="110"/>
      <c r="D19" s="98"/>
      <c r="E19" s="98"/>
      <c r="F19" s="98"/>
      <c r="G19" s="98"/>
      <c r="H19" s="125"/>
      <c r="I19" s="126"/>
      <c r="J19" s="126"/>
      <c r="K19" s="127"/>
      <c r="L19" s="85">
        <f>C19*E19*H19</f>
        <v>0</v>
      </c>
      <c r="M19" s="86"/>
      <c r="N19" s="6"/>
    </row>
    <row r="20" spans="2:19" x14ac:dyDescent="0.25">
      <c r="B20" s="8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6"/>
    </row>
    <row r="21" spans="2:19" x14ac:dyDescent="0.25">
      <c r="B21" s="8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6"/>
    </row>
    <row r="22" spans="2:19" ht="15.75" thickBot="1" x14ac:dyDescent="0.3">
      <c r="B22" s="8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6"/>
    </row>
    <row r="23" spans="2:19" ht="19.5" thickBot="1" x14ac:dyDescent="0.35">
      <c r="B23" s="8"/>
      <c r="C23" s="128" t="s">
        <v>53</v>
      </c>
      <c r="D23" s="129"/>
      <c r="E23" s="130"/>
      <c r="F23" s="7"/>
      <c r="G23" s="7"/>
      <c r="H23" s="7"/>
      <c r="I23" s="7"/>
      <c r="J23" s="7"/>
      <c r="K23" s="7"/>
      <c r="L23" s="7"/>
      <c r="M23" s="7"/>
      <c r="N23" s="6"/>
    </row>
    <row r="24" spans="2:19" ht="36" customHeight="1" x14ac:dyDescent="0.3">
      <c r="B24" s="8"/>
      <c r="C24" s="81" t="s">
        <v>11</v>
      </c>
      <c r="D24" s="82"/>
      <c r="E24" s="131" t="s">
        <v>54</v>
      </c>
      <c r="F24" s="132"/>
      <c r="G24" s="82" t="s">
        <v>4</v>
      </c>
      <c r="H24" s="95"/>
      <c r="I24" s="7"/>
      <c r="J24" s="7"/>
      <c r="K24" s="7"/>
      <c r="L24" s="7"/>
      <c r="M24" s="7"/>
      <c r="N24" s="6"/>
    </row>
    <row r="25" spans="2:19" ht="29.25" thickBot="1" x14ac:dyDescent="0.5">
      <c r="B25" s="8"/>
      <c r="C25" s="110"/>
      <c r="D25" s="98"/>
      <c r="E25" s="98"/>
      <c r="F25" s="98"/>
      <c r="G25" s="85">
        <f>C25*E25</f>
        <v>0</v>
      </c>
      <c r="H25" s="86"/>
      <c r="I25" s="7"/>
      <c r="J25" s="7"/>
      <c r="K25" s="7"/>
      <c r="L25" s="7"/>
      <c r="M25" s="7"/>
      <c r="N25" s="6"/>
    </row>
    <row r="26" spans="2:19" x14ac:dyDescent="0.25">
      <c r="B26" s="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6"/>
    </row>
    <row r="27" spans="2:19" x14ac:dyDescent="0.25">
      <c r="B27" s="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6"/>
    </row>
    <row r="28" spans="2:19" ht="15.75" thickBot="1" x14ac:dyDescent="0.3">
      <c r="B28" s="8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6"/>
    </row>
    <row r="29" spans="2:19" ht="36" customHeight="1" thickBot="1" x14ac:dyDescent="0.35">
      <c r="B29" s="8"/>
      <c r="C29" s="112" t="s">
        <v>86</v>
      </c>
      <c r="D29" s="113"/>
      <c r="E29" s="113"/>
      <c r="F29" s="113"/>
      <c r="G29" s="114"/>
      <c r="H29" s="114"/>
      <c r="I29" s="114"/>
      <c r="J29" s="114"/>
      <c r="K29" s="114"/>
      <c r="L29" s="115"/>
      <c r="M29" s="19"/>
      <c r="N29" s="20"/>
      <c r="O29" s="21"/>
      <c r="P29" s="21"/>
      <c r="Q29" s="21"/>
      <c r="R29" s="21"/>
      <c r="S29" s="21"/>
    </row>
    <row r="30" spans="2:19" ht="54" customHeight="1" x14ac:dyDescent="0.3">
      <c r="B30" s="8"/>
      <c r="C30" s="150" t="s">
        <v>76</v>
      </c>
      <c r="D30" s="151"/>
      <c r="E30" s="153" t="s">
        <v>55</v>
      </c>
      <c r="F30" s="154"/>
      <c r="G30" s="131" t="s">
        <v>75</v>
      </c>
      <c r="H30" s="132"/>
      <c r="I30" s="146" t="s">
        <v>56</v>
      </c>
      <c r="J30" s="147"/>
      <c r="K30" s="148" t="s">
        <v>4</v>
      </c>
      <c r="L30" s="149"/>
      <c r="M30" s="7"/>
      <c r="N30" s="6"/>
    </row>
    <row r="31" spans="2:19" ht="29.25" thickBot="1" x14ac:dyDescent="0.5">
      <c r="B31" s="8"/>
      <c r="C31" s="152"/>
      <c r="D31" s="126"/>
      <c r="E31" s="125"/>
      <c r="F31" s="127"/>
      <c r="G31" s="125"/>
      <c r="H31" s="127"/>
      <c r="I31" s="98"/>
      <c r="J31" s="98"/>
      <c r="K31" s="85">
        <f>(C31*E31*G31)+(C31*E31*I31)</f>
        <v>0</v>
      </c>
      <c r="L31" s="86"/>
      <c r="M31" s="7"/>
      <c r="N31" s="6"/>
    </row>
    <row r="32" spans="2:19" x14ac:dyDescent="0.25">
      <c r="B32" s="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6"/>
    </row>
    <row r="33" spans="2:20" x14ac:dyDescent="0.25">
      <c r="B33" s="8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6"/>
    </row>
    <row r="34" spans="2:20" ht="15.75" thickBot="1" x14ac:dyDescent="0.3">
      <c r="B34" s="8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6"/>
    </row>
    <row r="35" spans="2:20" ht="19.5" thickBot="1" x14ac:dyDescent="0.35">
      <c r="B35" s="8"/>
      <c r="C35" s="128" t="s">
        <v>57</v>
      </c>
      <c r="D35" s="129"/>
      <c r="E35" s="130"/>
      <c r="F35" s="7"/>
      <c r="G35" s="7"/>
      <c r="H35" s="7"/>
      <c r="I35" s="7"/>
      <c r="J35" s="7"/>
      <c r="K35" s="7"/>
      <c r="L35" s="7"/>
      <c r="M35" s="7"/>
      <c r="N35" s="6"/>
    </row>
    <row r="36" spans="2:20" ht="36" customHeight="1" x14ac:dyDescent="0.3">
      <c r="B36" s="8"/>
      <c r="C36" s="81" t="s">
        <v>11</v>
      </c>
      <c r="D36" s="82"/>
      <c r="E36" s="131" t="s">
        <v>54</v>
      </c>
      <c r="F36" s="136"/>
      <c r="G36" s="81" t="s">
        <v>4</v>
      </c>
      <c r="H36" s="95"/>
      <c r="I36" s="7"/>
      <c r="J36" s="7"/>
      <c r="K36" s="7"/>
      <c r="L36" s="7"/>
      <c r="M36" s="7"/>
      <c r="N36" s="6"/>
    </row>
    <row r="37" spans="2:20" ht="29.25" thickBot="1" x14ac:dyDescent="0.5">
      <c r="B37" s="8"/>
      <c r="C37" s="110"/>
      <c r="D37" s="98"/>
      <c r="E37" s="98"/>
      <c r="F37" s="125"/>
      <c r="G37" s="133">
        <f>C37*E37</f>
        <v>0</v>
      </c>
      <c r="H37" s="86"/>
      <c r="I37" s="7"/>
      <c r="J37" s="7"/>
      <c r="K37" s="7"/>
      <c r="L37" s="7"/>
      <c r="M37" s="7"/>
      <c r="N37" s="6"/>
    </row>
    <row r="38" spans="2:20" x14ac:dyDescent="0.25">
      <c r="B38" s="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6"/>
    </row>
    <row r="39" spans="2:20" x14ac:dyDescent="0.25">
      <c r="B39" s="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6"/>
    </row>
    <row r="40" spans="2:20" ht="15.75" thickBot="1" x14ac:dyDescent="0.3">
      <c r="B40" s="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6"/>
    </row>
    <row r="41" spans="2:20" ht="19.5" thickBot="1" x14ac:dyDescent="0.35">
      <c r="B41" s="8"/>
      <c r="C41" s="128" t="s">
        <v>14</v>
      </c>
      <c r="D41" s="129"/>
      <c r="E41" s="130"/>
      <c r="F41" s="7"/>
      <c r="G41" s="7"/>
      <c r="H41" s="7"/>
      <c r="I41" s="7"/>
      <c r="J41" s="7"/>
      <c r="K41" s="7"/>
      <c r="L41" s="7"/>
      <c r="M41" s="7"/>
      <c r="N41" s="6"/>
      <c r="T41" s="21"/>
    </row>
    <row r="42" spans="2:20" ht="54" customHeight="1" x14ac:dyDescent="0.3">
      <c r="B42" s="8"/>
      <c r="C42" s="139" t="s">
        <v>88</v>
      </c>
      <c r="D42" s="132"/>
      <c r="E42" s="131" t="s">
        <v>87</v>
      </c>
      <c r="F42" s="132"/>
      <c r="G42" s="131" t="s">
        <v>56</v>
      </c>
      <c r="H42" s="136"/>
      <c r="I42" s="142" t="s">
        <v>4</v>
      </c>
      <c r="J42" s="143"/>
      <c r="K42" s="7"/>
      <c r="L42" s="7"/>
      <c r="M42" s="7"/>
      <c r="N42" s="6"/>
    </row>
    <row r="43" spans="2:20" ht="29.25" thickBot="1" x14ac:dyDescent="0.5">
      <c r="B43" s="8"/>
      <c r="C43" s="110"/>
      <c r="D43" s="98"/>
      <c r="E43" s="98"/>
      <c r="F43" s="98"/>
      <c r="G43" s="117"/>
      <c r="H43" s="118"/>
      <c r="I43" s="144">
        <f>(C43+E43)*G43</f>
        <v>0</v>
      </c>
      <c r="J43" s="145"/>
      <c r="K43" s="7"/>
      <c r="L43" s="7"/>
      <c r="M43" s="7"/>
      <c r="N43" s="6"/>
    </row>
    <row r="44" spans="2:20" x14ac:dyDescent="0.25">
      <c r="B44" s="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6"/>
    </row>
    <row r="45" spans="2:20" x14ac:dyDescent="0.25">
      <c r="B45" s="8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6"/>
    </row>
    <row r="46" spans="2:20" ht="15.75" thickBot="1" x14ac:dyDescent="0.3">
      <c r="B46" s="8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6"/>
    </row>
    <row r="47" spans="2:20" ht="19.5" thickBot="1" x14ac:dyDescent="0.35">
      <c r="B47" s="8"/>
      <c r="C47" s="140" t="s">
        <v>59</v>
      </c>
      <c r="D47" s="141"/>
      <c r="E47" s="7"/>
      <c r="F47" s="7"/>
      <c r="G47" s="7"/>
      <c r="H47" s="7"/>
      <c r="I47" s="7"/>
      <c r="J47" s="7"/>
      <c r="K47" s="7"/>
      <c r="L47" s="7"/>
      <c r="M47" s="7"/>
      <c r="N47" s="6"/>
    </row>
    <row r="48" spans="2:20" ht="34.5" customHeight="1" x14ac:dyDescent="0.3">
      <c r="B48" s="8"/>
      <c r="C48" s="137" t="s">
        <v>58</v>
      </c>
      <c r="D48" s="138"/>
      <c r="E48" s="32" t="s">
        <v>12</v>
      </c>
      <c r="F48" s="119" t="s">
        <v>53</v>
      </c>
      <c r="G48" s="119"/>
      <c r="H48" s="32" t="s">
        <v>13</v>
      </c>
      <c r="I48" s="119" t="s">
        <v>53</v>
      </c>
      <c r="J48" s="119"/>
      <c r="K48" s="119" t="s">
        <v>14</v>
      </c>
      <c r="L48" s="120"/>
      <c r="M48" s="22" t="s">
        <v>4</v>
      </c>
      <c r="N48" s="6"/>
    </row>
    <row r="49" spans="2:14" ht="29.25" thickBot="1" x14ac:dyDescent="0.5">
      <c r="B49" s="8"/>
      <c r="C49" s="134">
        <f>J13</f>
        <v>0</v>
      </c>
      <c r="D49" s="135"/>
      <c r="E49" s="29">
        <f>L19</f>
        <v>0</v>
      </c>
      <c r="F49" s="135">
        <f>G25</f>
        <v>0</v>
      </c>
      <c r="G49" s="135"/>
      <c r="H49" s="29">
        <f>K31</f>
        <v>0</v>
      </c>
      <c r="I49" s="135">
        <f>G37</f>
        <v>0</v>
      </c>
      <c r="J49" s="135"/>
      <c r="K49" s="85">
        <f>I43</f>
        <v>0</v>
      </c>
      <c r="L49" s="121"/>
      <c r="M49" s="30">
        <f>C49+E49+F49+H49+I49+K49</f>
        <v>0</v>
      </c>
      <c r="N49" s="6"/>
    </row>
    <row r="50" spans="2:14" ht="15.75" thickBot="1" x14ac:dyDescent="0.3"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1"/>
    </row>
  </sheetData>
  <sheetProtection password="D915" sheet="1" objects="1" scenarios="1"/>
  <mergeCells count="67">
    <mergeCell ref="C11:E11"/>
    <mergeCell ref="C13:D13"/>
    <mergeCell ref="E13:G13"/>
    <mergeCell ref="H13:I13"/>
    <mergeCell ref="J12:K12"/>
    <mergeCell ref="J13:K13"/>
    <mergeCell ref="C12:D12"/>
    <mergeCell ref="E12:G12"/>
    <mergeCell ref="H12:I12"/>
    <mergeCell ref="C9:N9"/>
    <mergeCell ref="C5:M5"/>
    <mergeCell ref="C6:N6"/>
    <mergeCell ref="C7:N7"/>
    <mergeCell ref="C8:N8"/>
    <mergeCell ref="C19:D19"/>
    <mergeCell ref="E19:G19"/>
    <mergeCell ref="C17:E17"/>
    <mergeCell ref="C18:D18"/>
    <mergeCell ref="E18:G18"/>
    <mergeCell ref="K31:L31"/>
    <mergeCell ref="C35:E35"/>
    <mergeCell ref="I30:J30"/>
    <mergeCell ref="K30:L30"/>
    <mergeCell ref="G30:H30"/>
    <mergeCell ref="G31:H31"/>
    <mergeCell ref="E31:F31"/>
    <mergeCell ref="C30:D30"/>
    <mergeCell ref="C31:D31"/>
    <mergeCell ref="E30:F30"/>
    <mergeCell ref="I31:J31"/>
    <mergeCell ref="I49:J49"/>
    <mergeCell ref="C48:D48"/>
    <mergeCell ref="F48:G48"/>
    <mergeCell ref="I48:J48"/>
    <mergeCell ref="C42:D42"/>
    <mergeCell ref="E42:F42"/>
    <mergeCell ref="C43:D43"/>
    <mergeCell ref="E43:F43"/>
    <mergeCell ref="C47:D47"/>
    <mergeCell ref="G42:H42"/>
    <mergeCell ref="I42:J42"/>
    <mergeCell ref="I43:J43"/>
    <mergeCell ref="G36:H36"/>
    <mergeCell ref="G37:H37"/>
    <mergeCell ref="C49:D49"/>
    <mergeCell ref="F49:G49"/>
    <mergeCell ref="C36:D36"/>
    <mergeCell ref="E36:F36"/>
    <mergeCell ref="C37:D37"/>
    <mergeCell ref="E37:F37"/>
    <mergeCell ref="C41:E41"/>
    <mergeCell ref="C29:L29"/>
    <mergeCell ref="B3:D3"/>
    <mergeCell ref="G43:H43"/>
    <mergeCell ref="K48:L48"/>
    <mergeCell ref="K49:L49"/>
    <mergeCell ref="H18:K18"/>
    <mergeCell ref="H19:K19"/>
    <mergeCell ref="L18:M18"/>
    <mergeCell ref="L19:M19"/>
    <mergeCell ref="C23:E23"/>
    <mergeCell ref="C24:D24"/>
    <mergeCell ref="E24:F24"/>
    <mergeCell ref="C25:D25"/>
    <mergeCell ref="E25:F25"/>
    <mergeCell ref="G24:H24"/>
    <mergeCell ref="G25:H25"/>
  </mergeCell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3"/>
  <sheetViews>
    <sheetView workbookViewId="0">
      <selection activeCell="G19" sqref="G19"/>
    </sheetView>
  </sheetViews>
  <sheetFormatPr baseColWidth="10" defaultRowHeight="15" x14ac:dyDescent="0.25"/>
  <cols>
    <col min="1" max="1" width="11.42578125" style="2"/>
    <col min="2" max="2" width="10.42578125" style="2" customWidth="1"/>
    <col min="3" max="3" width="12.42578125" style="2" customWidth="1"/>
    <col min="4" max="6" width="11.42578125" style="2"/>
    <col min="7" max="7" width="13.42578125" style="2" bestFit="1" customWidth="1"/>
    <col min="8" max="16384" width="11.42578125" style="2"/>
  </cols>
  <sheetData>
    <row r="2" spans="2:14" ht="15.75" thickBot="1" x14ac:dyDescent="0.3"/>
    <row r="3" spans="2:14" ht="19.5" thickBot="1" x14ac:dyDescent="0.35">
      <c r="B3" s="108" t="s">
        <v>60</v>
      </c>
      <c r="C3" s="116"/>
      <c r="D3" s="109"/>
      <c r="E3" s="13"/>
      <c r="F3" s="13"/>
      <c r="G3" s="13"/>
      <c r="H3" s="13"/>
      <c r="I3" s="13"/>
      <c r="J3" s="13"/>
      <c r="K3" s="13"/>
      <c r="L3" s="13"/>
      <c r="M3" s="13"/>
      <c r="N3" s="4"/>
    </row>
    <row r="4" spans="2:14" x14ac:dyDescent="0.25"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6"/>
    </row>
    <row r="5" spans="2:14" ht="18.75" x14ac:dyDescent="0.3">
      <c r="B5" s="8"/>
      <c r="C5" s="68" t="s">
        <v>175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"/>
    </row>
    <row r="6" spans="2:14" ht="18.75" x14ac:dyDescent="0.3">
      <c r="B6" s="8"/>
      <c r="C6" s="68" t="s">
        <v>61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"/>
    </row>
    <row r="7" spans="2:14" ht="18.75" x14ac:dyDescent="0.3">
      <c r="B7" s="8"/>
      <c r="C7" s="68" t="s">
        <v>62</v>
      </c>
      <c r="D7" s="68"/>
      <c r="E7" s="68"/>
      <c r="F7" s="68"/>
      <c r="G7" s="68"/>
      <c r="H7" s="68"/>
      <c r="I7" s="68"/>
      <c r="J7" s="68"/>
      <c r="K7" s="68"/>
      <c r="L7" s="68"/>
      <c r="M7" s="68"/>
      <c r="N7" s="6"/>
    </row>
    <row r="8" spans="2:14" x14ac:dyDescent="0.25">
      <c r="B8" s="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6"/>
    </row>
    <row r="9" spans="2:14" ht="15.75" thickBot="1" x14ac:dyDescent="0.3">
      <c r="B9" s="8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6"/>
    </row>
    <row r="10" spans="2:14" ht="19.5" thickBot="1" x14ac:dyDescent="0.35">
      <c r="B10" s="8"/>
      <c r="C10" s="161" t="s">
        <v>64</v>
      </c>
      <c r="D10" s="162"/>
      <c r="E10" s="163"/>
      <c r="F10" s="7"/>
      <c r="G10" s="7"/>
      <c r="H10" s="7"/>
      <c r="I10" s="7"/>
      <c r="J10" s="7"/>
      <c r="K10" s="7"/>
      <c r="L10" s="7"/>
      <c r="M10" s="7"/>
      <c r="N10" s="6"/>
    </row>
    <row r="11" spans="2:14" ht="18.75" x14ac:dyDescent="0.3">
      <c r="B11" s="8"/>
      <c r="C11" s="81" t="s">
        <v>63</v>
      </c>
      <c r="D11" s="82"/>
      <c r="E11" s="82"/>
      <c r="F11" s="82" t="s">
        <v>18</v>
      </c>
      <c r="G11" s="82"/>
      <c r="H11" s="95"/>
      <c r="I11" s="7"/>
      <c r="J11" s="7"/>
      <c r="K11" s="7"/>
      <c r="L11" s="7"/>
      <c r="M11" s="7"/>
      <c r="N11" s="6"/>
    </row>
    <row r="12" spans="2:14" ht="29.25" thickBot="1" x14ac:dyDescent="0.5">
      <c r="B12" s="8"/>
      <c r="C12" s="160"/>
      <c r="D12" s="117"/>
      <c r="E12" s="117"/>
      <c r="F12" s="85">
        <f>(C12/100)*15</f>
        <v>0</v>
      </c>
      <c r="G12" s="85"/>
      <c r="H12" s="86"/>
      <c r="I12" s="7"/>
      <c r="J12" s="7"/>
      <c r="K12" s="7"/>
      <c r="L12" s="7"/>
      <c r="M12" s="7"/>
      <c r="N12" s="6"/>
    </row>
    <row r="13" spans="2:14" ht="15.75" thickBot="1" x14ac:dyDescent="0.3"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/>
    </row>
  </sheetData>
  <sheetProtection password="D915" sheet="1" objects="1" scenarios="1"/>
  <mergeCells count="9">
    <mergeCell ref="B3:D3"/>
    <mergeCell ref="C12:E12"/>
    <mergeCell ref="F12:H12"/>
    <mergeCell ref="C10:E10"/>
    <mergeCell ref="C11:E11"/>
    <mergeCell ref="F11:H11"/>
    <mergeCell ref="C5:M5"/>
    <mergeCell ref="C6:M6"/>
    <mergeCell ref="C7:M7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Einleitung</vt:lpstr>
      <vt:lpstr>Fall</vt:lpstr>
      <vt:lpstr>Sitzung</vt:lpstr>
      <vt:lpstr>ÜberstundenI</vt:lpstr>
      <vt:lpstr>GerüchteI</vt:lpstr>
      <vt:lpstr>GerüchteII</vt:lpstr>
      <vt:lpstr>MitarbeiterfluktuationI</vt:lpstr>
      <vt:lpstr>MitarbeiterfluktuationII</vt:lpstr>
      <vt:lpstr>MitarbeiterfluktuationIII</vt:lpstr>
      <vt:lpstr>Einarbeiten</vt:lpstr>
      <vt:lpstr>KrankenständeII</vt:lpstr>
      <vt:lpstr>Überstunden</vt:lpstr>
      <vt:lpstr>ERGEBNIS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2014-09-02T14:22:39Z</cp:lastPrinted>
  <dcterms:created xsi:type="dcterms:W3CDTF">2014-05-08T16:18:42Z</dcterms:created>
  <dcterms:modified xsi:type="dcterms:W3CDTF">2015-10-07T12:14:27Z</dcterms:modified>
</cp:coreProperties>
</file>